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firstSheet="9" activeTab="14"/>
  </bookViews>
  <sheets>
    <sheet name="ม.3 ภาษาไทย-2563" sheetId="1" r:id="rId1"/>
    <sheet name="ม.3 ภาษาอังกฤษ-2563" sheetId="2" r:id="rId2"/>
    <sheet name="ม.3 คณฺตศาสตร์-2563" sheetId="3" r:id="rId3"/>
    <sheet name="ม.3 วิทยาศาสตร์-2563" sheetId="4" r:id="rId4"/>
    <sheet name="สรุป3-2563" sheetId="5" r:id="rId5"/>
    <sheet name="สถิติเปรียบเทียบO-net ม.3" sheetId="6" r:id="rId6"/>
    <sheet name="การพัฒนา ม.3-256-3" sheetId="7" r:id="rId7"/>
    <sheet name="ม.6ภาษาไทย-2563" sheetId="8" r:id="rId8"/>
    <sheet name="ม.6สังคม-2563" sheetId="9" r:id="rId9"/>
    <sheet name="ม.6อังกฤษ-2563" sheetId="10" r:id="rId10"/>
    <sheet name="ม.6คณิต-2563" sheetId="11" r:id="rId11"/>
    <sheet name="ม.6วิทยา-2563" sheetId="12" r:id="rId12"/>
    <sheet name="สรุป6-2563" sheetId="13" r:id="rId13"/>
    <sheet name="การพัฒนา ม.6-2563" sheetId="14" r:id="rId14"/>
    <sheet name="สถิติเปรียบเทียบO-net  ม.6" sheetId="15" r:id="rId15"/>
  </sheets>
  <externalReferences>
    <externalReference r:id="rId16"/>
  </externalReferences>
  <definedNames>
    <definedName name="company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10">#REF!</definedName>
    <definedName name="_xlnm.Database" localSheetId="7">#REF!</definedName>
    <definedName name="_xlnm.Database" localSheetId="11">#REF!</definedName>
    <definedName name="_xlnm.Database" localSheetId="8">#REF!</definedName>
    <definedName name="_xlnm.Database" localSheetId="9">#REF!</definedName>
    <definedName name="_xlnm.Database" localSheetId="14">#REF!</definedName>
    <definedName name="_xlnm.Database" localSheetId="5">#REF!</definedName>
    <definedName name="_xlnm.Database">#REF!</definedName>
    <definedName name="member">#REF!</definedName>
    <definedName name="_xlnm.Print_Titles">#REF!</definedName>
  </definedNames>
  <calcPr calcId="144525"/>
</workbook>
</file>

<file path=xl/calcChain.xml><?xml version="1.0" encoding="utf-8"?>
<calcChain xmlns="http://schemas.openxmlformats.org/spreadsheetml/2006/main">
  <c r="E19" i="15" l="1"/>
  <c r="M17" i="15"/>
  <c r="I16" i="15"/>
  <c r="E15" i="15"/>
  <c r="A13" i="15"/>
  <c r="N10" i="15"/>
  <c r="M10" i="15"/>
  <c r="M19" i="15" s="1"/>
  <c r="L10" i="15"/>
  <c r="K19" i="15" s="1"/>
  <c r="K10" i="15"/>
  <c r="J10" i="15"/>
  <c r="I19" i="15" s="1"/>
  <c r="I10" i="15"/>
  <c r="H10" i="15"/>
  <c r="G19" i="15" s="1"/>
  <c r="G10" i="15"/>
  <c r="F10" i="15"/>
  <c r="E10" i="15"/>
  <c r="D10" i="15"/>
  <c r="C19" i="15" s="1"/>
  <c r="C10" i="15"/>
  <c r="N9" i="15"/>
  <c r="M18" i="15" s="1"/>
  <c r="M9" i="15"/>
  <c r="L9" i="15"/>
  <c r="K18" i="15" s="1"/>
  <c r="K9" i="15"/>
  <c r="J9" i="15"/>
  <c r="I9" i="15"/>
  <c r="I18" i="15" s="1"/>
  <c r="H9" i="15"/>
  <c r="G18" i="15" s="1"/>
  <c r="G9" i="15"/>
  <c r="F9" i="15"/>
  <c r="E18" i="15" s="1"/>
  <c r="E9" i="15"/>
  <c r="D9" i="15"/>
  <c r="C18" i="15" s="1"/>
  <c r="C9" i="15"/>
  <c r="N8" i="15"/>
  <c r="M8" i="15"/>
  <c r="L8" i="15"/>
  <c r="K17" i="15" s="1"/>
  <c r="K8" i="15"/>
  <c r="J8" i="15"/>
  <c r="I17" i="15" s="1"/>
  <c r="I8" i="15"/>
  <c r="H8" i="15"/>
  <c r="G17" i="15" s="1"/>
  <c r="G8" i="15"/>
  <c r="F8" i="15"/>
  <c r="E8" i="15"/>
  <c r="E17" i="15" s="1"/>
  <c r="D8" i="15"/>
  <c r="C17" i="15" s="1"/>
  <c r="C8" i="15"/>
  <c r="N7" i="15"/>
  <c r="M16" i="15" s="1"/>
  <c r="M7" i="15"/>
  <c r="L7" i="15"/>
  <c r="K16" i="15" s="1"/>
  <c r="K7" i="15"/>
  <c r="J7" i="15"/>
  <c r="I7" i="15"/>
  <c r="H7" i="15"/>
  <c r="G16" i="15" s="1"/>
  <c r="G7" i="15"/>
  <c r="F7" i="15"/>
  <c r="E16" i="15" s="1"/>
  <c r="E7" i="15"/>
  <c r="D7" i="15"/>
  <c r="C16" i="15" s="1"/>
  <c r="C7" i="15"/>
  <c r="N6" i="15"/>
  <c r="M6" i="15"/>
  <c r="M15" i="15" s="1"/>
  <c r="L6" i="15"/>
  <c r="K15" i="15" s="1"/>
  <c r="K6" i="15"/>
  <c r="J6" i="15"/>
  <c r="I15" i="15" s="1"/>
  <c r="I20" i="15" s="1"/>
  <c r="I6" i="15"/>
  <c r="H6" i="15"/>
  <c r="G15" i="15" s="1"/>
  <c r="G20" i="15" s="1"/>
  <c r="G6" i="15"/>
  <c r="F6" i="15"/>
  <c r="E6" i="15"/>
  <c r="D6" i="15"/>
  <c r="C15" i="15" s="1"/>
  <c r="C6" i="15"/>
  <c r="M4" i="15"/>
  <c r="M14" i="15" s="1"/>
  <c r="K4" i="15"/>
  <c r="K14" i="15" s="1"/>
  <c r="I4" i="15"/>
  <c r="I14" i="15" s="1"/>
  <c r="G4" i="15"/>
  <c r="G14" i="15" s="1"/>
  <c r="E4" i="15"/>
  <c r="E14" i="15" s="1"/>
  <c r="C4" i="15"/>
  <c r="C14" i="15" s="1"/>
  <c r="A2" i="15"/>
  <c r="A1" i="15"/>
  <c r="A12" i="15" s="1"/>
  <c r="G48" i="14"/>
  <c r="F48" i="14"/>
  <c r="E48" i="14"/>
  <c r="D48" i="14"/>
  <c r="C48" i="14"/>
  <c r="B48" i="14"/>
  <c r="G47" i="14"/>
  <c r="F47" i="14"/>
  <c r="E47" i="14"/>
  <c r="D47" i="14"/>
  <c r="C47" i="14"/>
  <c r="B47" i="14"/>
  <c r="G46" i="14"/>
  <c r="F46" i="14"/>
  <c r="E46" i="14"/>
  <c r="D46" i="14"/>
  <c r="C46" i="14"/>
  <c r="B46" i="14"/>
  <c r="G45" i="14"/>
  <c r="F45" i="14"/>
  <c r="E45" i="14"/>
  <c r="D45" i="14"/>
  <c r="C45" i="14"/>
  <c r="B45" i="14"/>
  <c r="G44" i="14"/>
  <c r="F44" i="14"/>
  <c r="E44" i="14"/>
  <c r="D44" i="14"/>
  <c r="C44" i="14"/>
  <c r="B44" i="14"/>
  <c r="A42" i="14"/>
  <c r="G40" i="14"/>
  <c r="F40" i="14"/>
  <c r="E40" i="14"/>
  <c r="D40" i="14"/>
  <c r="C40" i="14"/>
  <c r="B40" i="14"/>
  <c r="G39" i="14"/>
  <c r="F39" i="14"/>
  <c r="E39" i="14"/>
  <c r="D39" i="14"/>
  <c r="C39" i="14"/>
  <c r="B39" i="14"/>
  <c r="G38" i="14"/>
  <c r="F38" i="14"/>
  <c r="E38" i="14"/>
  <c r="D38" i="14"/>
  <c r="C38" i="14"/>
  <c r="B38" i="14"/>
  <c r="G37" i="14"/>
  <c r="F37" i="14"/>
  <c r="E37" i="14"/>
  <c r="D37" i="14"/>
  <c r="C37" i="14"/>
  <c r="B37" i="14"/>
  <c r="G36" i="14"/>
  <c r="F36" i="14"/>
  <c r="E36" i="14"/>
  <c r="D36" i="14"/>
  <c r="C36" i="14"/>
  <c r="B36" i="14"/>
  <c r="A34" i="14"/>
  <c r="G23" i="14"/>
  <c r="F23" i="14"/>
  <c r="E23" i="14"/>
  <c r="D23" i="14"/>
  <c r="C23" i="14"/>
  <c r="B23" i="14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A17" i="14"/>
  <c r="G15" i="14"/>
  <c r="F15" i="14"/>
  <c r="E15" i="14"/>
  <c r="D15" i="14"/>
  <c r="C15" i="14"/>
  <c r="B15" i="14"/>
  <c r="G14" i="14"/>
  <c r="F14" i="14"/>
  <c r="E14" i="14"/>
  <c r="D14" i="14"/>
  <c r="C14" i="14"/>
  <c r="B14" i="14"/>
  <c r="G13" i="14"/>
  <c r="F13" i="14"/>
  <c r="E13" i="14"/>
  <c r="D13" i="14"/>
  <c r="C13" i="14"/>
  <c r="B13" i="14"/>
  <c r="G12" i="14"/>
  <c r="F12" i="14"/>
  <c r="E12" i="14"/>
  <c r="D12" i="14"/>
  <c r="C12" i="14"/>
  <c r="B12" i="14"/>
  <c r="G11" i="14"/>
  <c r="F11" i="14"/>
  <c r="E11" i="14"/>
  <c r="D11" i="14"/>
  <c r="C11" i="14"/>
  <c r="B11" i="14"/>
  <c r="A9" i="14"/>
  <c r="G7" i="14"/>
  <c r="F7" i="14"/>
  <c r="E7" i="14"/>
  <c r="D7" i="14"/>
  <c r="C7" i="14"/>
  <c r="B7" i="14"/>
  <c r="G6" i="14"/>
  <c r="F6" i="14"/>
  <c r="E6" i="14"/>
  <c r="D6" i="14"/>
  <c r="C6" i="14"/>
  <c r="B6" i="14"/>
  <c r="G5" i="14"/>
  <c r="F5" i="14"/>
  <c r="E5" i="14"/>
  <c r="D5" i="14"/>
  <c r="C5" i="14"/>
  <c r="B5" i="14"/>
  <c r="G4" i="14"/>
  <c r="F4" i="14"/>
  <c r="E4" i="14"/>
  <c r="D4" i="14"/>
  <c r="C4" i="14"/>
  <c r="B4" i="14"/>
  <c r="G3" i="14"/>
  <c r="F3" i="14"/>
  <c r="E3" i="14"/>
  <c r="D3" i="14"/>
  <c r="C3" i="14"/>
  <c r="B3" i="14"/>
  <c r="A1" i="14"/>
  <c r="G26" i="13"/>
  <c r="F26" i="13"/>
  <c r="E26" i="13"/>
  <c r="D26" i="13"/>
  <c r="D27" i="13" s="1"/>
  <c r="C26" i="13"/>
  <c r="B26" i="13"/>
  <c r="G25" i="13"/>
  <c r="F25" i="13"/>
  <c r="E25" i="13"/>
  <c r="D25" i="13"/>
  <c r="C25" i="13"/>
  <c r="B25" i="13"/>
  <c r="A25" i="13"/>
  <c r="G24" i="13"/>
  <c r="F24" i="13"/>
  <c r="E24" i="13"/>
  <c r="D24" i="13"/>
  <c r="C24" i="13"/>
  <c r="B24" i="13"/>
  <c r="G23" i="13"/>
  <c r="G27" i="13" s="1"/>
  <c r="F23" i="13"/>
  <c r="E23" i="13"/>
  <c r="D23" i="13"/>
  <c r="C23" i="13"/>
  <c r="B23" i="13"/>
  <c r="B27" i="13" s="1"/>
  <c r="A23" i="13"/>
  <c r="G22" i="13"/>
  <c r="F22" i="13"/>
  <c r="F27" i="13" s="1"/>
  <c r="E22" i="13"/>
  <c r="E27" i="13" s="1"/>
  <c r="D22" i="13"/>
  <c r="C22" i="13"/>
  <c r="C27" i="13" s="1"/>
  <c r="B22" i="13"/>
  <c r="A22" i="13"/>
  <c r="O10" i="13"/>
  <c r="N10" i="13"/>
  <c r="M10" i="13"/>
  <c r="L10" i="13"/>
  <c r="K10" i="13"/>
  <c r="J10" i="13"/>
  <c r="I10" i="13"/>
  <c r="H10" i="13"/>
  <c r="H11" i="13" s="1"/>
  <c r="G10" i="13"/>
  <c r="F10" i="13"/>
  <c r="E10" i="13"/>
  <c r="D10" i="13"/>
  <c r="C10" i="13"/>
  <c r="B10" i="13" s="1"/>
  <c r="A10" i="13"/>
  <c r="A26" i="13" s="1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 s="1"/>
  <c r="A9" i="13"/>
  <c r="O8" i="13"/>
  <c r="N8" i="13"/>
  <c r="M8" i="13"/>
  <c r="L8" i="13"/>
  <c r="K8" i="13"/>
  <c r="J8" i="13"/>
  <c r="I8" i="13"/>
  <c r="H8" i="13"/>
  <c r="G8" i="13"/>
  <c r="F8" i="13"/>
  <c r="E8" i="13"/>
  <c r="D8" i="13"/>
  <c r="B8" i="13" s="1"/>
  <c r="C8" i="13"/>
  <c r="A8" i="13"/>
  <c r="A24" i="13" s="1"/>
  <c r="O7" i="13"/>
  <c r="N7" i="13"/>
  <c r="N11" i="13" s="1"/>
  <c r="M7" i="13"/>
  <c r="L7" i="13"/>
  <c r="K7" i="13"/>
  <c r="K11" i="13" s="1"/>
  <c r="J7" i="13"/>
  <c r="I7" i="13"/>
  <c r="H7" i="13"/>
  <c r="G7" i="13"/>
  <c r="F7" i="13"/>
  <c r="F11" i="13" s="1"/>
  <c r="E7" i="13"/>
  <c r="D7" i="13"/>
  <c r="C7" i="13"/>
  <c r="C11" i="13" s="1"/>
  <c r="A7" i="13"/>
  <c r="O6" i="13"/>
  <c r="O11" i="13" s="1"/>
  <c r="N6" i="13"/>
  <c r="M6" i="13"/>
  <c r="M11" i="13" s="1"/>
  <c r="L6" i="13"/>
  <c r="L11" i="13" s="1"/>
  <c r="K6" i="13"/>
  <c r="J6" i="13"/>
  <c r="J11" i="13" s="1"/>
  <c r="I6" i="13"/>
  <c r="I11" i="13" s="1"/>
  <c r="H6" i="13"/>
  <c r="G6" i="13"/>
  <c r="G11" i="13" s="1"/>
  <c r="F6" i="13"/>
  <c r="E6" i="13"/>
  <c r="E11" i="13" s="1"/>
  <c r="D6" i="13"/>
  <c r="B6" i="13" s="1"/>
  <c r="C6" i="13"/>
  <c r="A6" i="13"/>
  <c r="P183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C183" i="12"/>
  <c r="B183" i="12"/>
  <c r="A183" i="12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C182" i="12"/>
  <c r="B182" i="12"/>
  <c r="A182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B181" i="12"/>
  <c r="A181" i="12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B180" i="12"/>
  <c r="A180" i="12"/>
  <c r="C179" i="12"/>
  <c r="H179" i="12" s="1"/>
  <c r="M163" i="12"/>
  <c r="L163" i="12"/>
  <c r="K163" i="12"/>
  <c r="J163" i="12"/>
  <c r="I163" i="12"/>
  <c r="H163" i="12"/>
  <c r="G163" i="12"/>
  <c r="F163" i="12"/>
  <c r="E163" i="12"/>
  <c r="D163" i="12"/>
  <c r="C163" i="12"/>
  <c r="B163" i="12"/>
  <c r="M146" i="12"/>
  <c r="L146" i="12"/>
  <c r="K146" i="12"/>
  <c r="J146" i="12"/>
  <c r="I146" i="12"/>
  <c r="H146" i="12"/>
  <c r="G146" i="12"/>
  <c r="F179" i="12" s="1"/>
  <c r="F146" i="12"/>
  <c r="E179" i="12" s="1"/>
  <c r="E146" i="12"/>
  <c r="D179" i="12" s="1"/>
  <c r="D146" i="12"/>
  <c r="C146" i="12"/>
  <c r="B179" i="12" s="1"/>
  <c r="B146" i="12"/>
  <c r="A141" i="12"/>
  <c r="M135" i="12"/>
  <c r="L135" i="12"/>
  <c r="K135" i="12"/>
  <c r="J135" i="12"/>
  <c r="I135" i="12"/>
  <c r="H135" i="12"/>
  <c r="G135" i="12"/>
  <c r="F135" i="12"/>
  <c r="E135" i="12"/>
  <c r="D135" i="12"/>
  <c r="C135" i="12"/>
  <c r="B135" i="12"/>
  <c r="M118" i="12"/>
  <c r="L118" i="12"/>
  <c r="K118" i="12"/>
  <c r="J118" i="12"/>
  <c r="I118" i="12"/>
  <c r="H118" i="12"/>
  <c r="G118" i="12"/>
  <c r="F118" i="12"/>
  <c r="E118" i="12"/>
  <c r="D118" i="12"/>
  <c r="C118" i="12"/>
  <c r="B118" i="12"/>
  <c r="A113" i="12"/>
  <c r="K106" i="12"/>
  <c r="J106" i="12"/>
  <c r="I106" i="12"/>
  <c r="H106" i="12"/>
  <c r="G106" i="12"/>
  <c r="F106" i="12"/>
  <c r="K89" i="12"/>
  <c r="J89" i="12"/>
  <c r="I89" i="12"/>
  <c r="H89" i="12"/>
  <c r="G89" i="12"/>
  <c r="F89" i="12"/>
  <c r="A85" i="12"/>
  <c r="B73" i="12"/>
  <c r="G72" i="12"/>
  <c r="G73" i="12" s="1"/>
  <c r="F72" i="12"/>
  <c r="F73" i="12" s="1"/>
  <c r="E72" i="12"/>
  <c r="E73" i="12" s="1"/>
  <c r="E74" i="12" s="1"/>
  <c r="E75" i="12" s="1"/>
  <c r="D72" i="12"/>
  <c r="D73" i="12" s="1"/>
  <c r="C72" i="12"/>
  <c r="C73" i="12" s="1"/>
  <c r="C74" i="12" s="1"/>
  <c r="C75" i="12" s="1"/>
  <c r="B72" i="12"/>
  <c r="G71" i="12"/>
  <c r="F71" i="12"/>
  <c r="E71" i="12"/>
  <c r="D71" i="12"/>
  <c r="C71" i="12"/>
  <c r="B71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58" i="12"/>
  <c r="G56" i="12"/>
  <c r="F56" i="12"/>
  <c r="L56" i="12" s="1"/>
  <c r="E56" i="12"/>
  <c r="J56" i="12" s="1"/>
  <c r="D56" i="12"/>
  <c r="I56" i="12" s="1"/>
  <c r="C56" i="12"/>
  <c r="H56" i="12" s="1"/>
  <c r="B56" i="12"/>
  <c r="I55" i="12"/>
  <c r="H55" i="12"/>
  <c r="G55" i="12"/>
  <c r="L55" i="12" s="1"/>
  <c r="F55" i="12"/>
  <c r="K55" i="12" s="1"/>
  <c r="E55" i="12"/>
  <c r="J55" i="12" s="1"/>
  <c r="D55" i="12"/>
  <c r="C55" i="12"/>
  <c r="B55" i="12"/>
  <c r="L54" i="12"/>
  <c r="K54" i="12"/>
  <c r="G54" i="12"/>
  <c r="F54" i="12"/>
  <c r="E54" i="12"/>
  <c r="D54" i="12"/>
  <c r="J54" i="12" s="1"/>
  <c r="C54" i="12"/>
  <c r="H54" i="12" s="1"/>
  <c r="B54" i="12"/>
  <c r="L53" i="12"/>
  <c r="K53" i="12"/>
  <c r="J53" i="12"/>
  <c r="I53" i="12"/>
  <c r="H53" i="12"/>
  <c r="G53" i="12"/>
  <c r="F53" i="12"/>
  <c r="E53" i="12"/>
  <c r="D53" i="12"/>
  <c r="C53" i="12"/>
  <c r="B53" i="12"/>
  <c r="L48" i="12"/>
  <c r="K48" i="12"/>
  <c r="J48" i="12"/>
  <c r="I48" i="12"/>
  <c r="H48" i="12"/>
  <c r="L47" i="12"/>
  <c r="K47" i="12"/>
  <c r="J47" i="12"/>
  <c r="I47" i="12"/>
  <c r="H47" i="12"/>
  <c r="L46" i="12"/>
  <c r="K46" i="12"/>
  <c r="J46" i="12"/>
  <c r="I46" i="12"/>
  <c r="H46" i="12"/>
  <c r="L45" i="12"/>
  <c r="K45" i="12"/>
  <c r="J45" i="12"/>
  <c r="I45" i="12"/>
  <c r="H45" i="12"/>
  <c r="L44" i="12"/>
  <c r="K44" i="12"/>
  <c r="J44" i="12"/>
  <c r="I44" i="12"/>
  <c r="H44" i="12"/>
  <c r="G44" i="12"/>
  <c r="F44" i="12"/>
  <c r="E44" i="12"/>
  <c r="D44" i="12"/>
  <c r="C44" i="12"/>
  <c r="B44" i="12"/>
  <c r="L39" i="12"/>
  <c r="K39" i="12"/>
  <c r="J39" i="12"/>
  <c r="I39" i="12"/>
  <c r="H39" i="12"/>
  <c r="L38" i="12"/>
  <c r="K38" i="12"/>
  <c r="J38" i="12"/>
  <c r="I38" i="12"/>
  <c r="H38" i="12"/>
  <c r="L37" i="12"/>
  <c r="K37" i="12"/>
  <c r="J37" i="12"/>
  <c r="I37" i="12"/>
  <c r="H37" i="12"/>
  <c r="L36" i="12"/>
  <c r="K36" i="12"/>
  <c r="J36" i="12"/>
  <c r="I36" i="12"/>
  <c r="H36" i="12"/>
  <c r="L35" i="12"/>
  <c r="K35" i="12"/>
  <c r="J35" i="12"/>
  <c r="I35" i="12"/>
  <c r="H35" i="12"/>
  <c r="G35" i="12"/>
  <c r="F35" i="12"/>
  <c r="E35" i="12"/>
  <c r="D35" i="12"/>
  <c r="C35" i="12"/>
  <c r="B35" i="12"/>
  <c r="A30" i="12"/>
  <c r="L19" i="12"/>
  <c r="K19" i="12"/>
  <c r="J19" i="12"/>
  <c r="I19" i="12"/>
  <c r="H19" i="12"/>
  <c r="L18" i="12"/>
  <c r="K18" i="12"/>
  <c r="J18" i="12"/>
  <c r="I18" i="12"/>
  <c r="H18" i="12"/>
  <c r="L17" i="12"/>
  <c r="K17" i="12"/>
  <c r="J17" i="12"/>
  <c r="I17" i="12"/>
  <c r="H17" i="12"/>
  <c r="L16" i="12"/>
  <c r="K16" i="12"/>
  <c r="J16" i="12"/>
  <c r="I16" i="12"/>
  <c r="H16" i="12"/>
  <c r="L15" i="12"/>
  <c r="K15" i="12"/>
  <c r="J15" i="12"/>
  <c r="I15" i="12"/>
  <c r="H15" i="12"/>
  <c r="G15" i="12"/>
  <c r="F15" i="12"/>
  <c r="E15" i="12"/>
  <c r="D15" i="12"/>
  <c r="C15" i="12"/>
  <c r="B15" i="12"/>
  <c r="G12" i="12"/>
  <c r="G32" i="12" s="1"/>
  <c r="G41" i="12" s="1"/>
  <c r="G50" i="12" s="1"/>
  <c r="G60" i="12" s="1"/>
  <c r="F87" i="12" s="1"/>
  <c r="H115" i="12" s="1"/>
  <c r="H143" i="12" s="1"/>
  <c r="L10" i="12"/>
  <c r="K10" i="12"/>
  <c r="J10" i="12"/>
  <c r="I10" i="12"/>
  <c r="H10" i="12"/>
  <c r="L9" i="12"/>
  <c r="K9" i="12"/>
  <c r="J9" i="12"/>
  <c r="I9" i="12"/>
  <c r="H9" i="12"/>
  <c r="L8" i="12"/>
  <c r="K8" i="12"/>
  <c r="J8" i="12"/>
  <c r="I8" i="12"/>
  <c r="H8" i="12"/>
  <c r="L7" i="12"/>
  <c r="K7" i="12"/>
  <c r="J7" i="12"/>
  <c r="I7" i="12"/>
  <c r="H7" i="12"/>
  <c r="L6" i="12"/>
  <c r="K6" i="12"/>
  <c r="J6" i="12"/>
  <c r="I6" i="12"/>
  <c r="H6" i="12"/>
  <c r="G6" i="12"/>
  <c r="F6" i="12"/>
  <c r="E6" i="12"/>
  <c r="D6" i="12"/>
  <c r="C6" i="12"/>
  <c r="B6" i="12"/>
  <c r="A1" i="12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4" i="11"/>
  <c r="C184" i="11"/>
  <c r="B184" i="11"/>
  <c r="A184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D183" i="11"/>
  <c r="C183" i="11"/>
  <c r="B183" i="11"/>
  <c r="A183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C182" i="11"/>
  <c r="B182" i="11"/>
  <c r="A182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B181" i="11"/>
  <c r="A181" i="11"/>
  <c r="C180" i="11"/>
  <c r="H180" i="11" s="1"/>
  <c r="M180" i="11" s="1"/>
  <c r="M162" i="11"/>
  <c r="L162" i="11"/>
  <c r="K162" i="11"/>
  <c r="J162" i="11"/>
  <c r="I162" i="11"/>
  <c r="H162" i="11"/>
  <c r="G162" i="11"/>
  <c r="F162" i="11"/>
  <c r="E162" i="11"/>
  <c r="D162" i="11"/>
  <c r="C162" i="11"/>
  <c r="B162" i="11"/>
  <c r="M146" i="11"/>
  <c r="L146" i="11"/>
  <c r="K146" i="11"/>
  <c r="J146" i="11"/>
  <c r="I146" i="11"/>
  <c r="H146" i="11"/>
  <c r="G146" i="11"/>
  <c r="F180" i="11" s="1"/>
  <c r="K180" i="11" s="1"/>
  <c r="P180" i="11" s="1"/>
  <c r="F146" i="11"/>
  <c r="E180" i="11" s="1"/>
  <c r="J180" i="11" s="1"/>
  <c r="O180" i="11" s="1"/>
  <c r="E146" i="11"/>
  <c r="D180" i="11" s="1"/>
  <c r="I180" i="11" s="1"/>
  <c r="N180" i="11" s="1"/>
  <c r="D146" i="11"/>
  <c r="C146" i="11"/>
  <c r="B180" i="11" s="1"/>
  <c r="G180" i="11" s="1"/>
  <c r="L180" i="11" s="1"/>
  <c r="B146" i="11"/>
  <c r="A141" i="11"/>
  <c r="M134" i="11"/>
  <c r="L134" i="11"/>
  <c r="K134" i="11"/>
  <c r="J134" i="11"/>
  <c r="I134" i="11"/>
  <c r="H134" i="11"/>
  <c r="G134" i="11"/>
  <c r="F134" i="11"/>
  <c r="E134" i="11"/>
  <c r="D134" i="11"/>
  <c r="C134" i="11"/>
  <c r="B134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A113" i="11"/>
  <c r="K105" i="11"/>
  <c r="J105" i="11"/>
  <c r="I105" i="11"/>
  <c r="H105" i="11"/>
  <c r="G105" i="11"/>
  <c r="F105" i="11"/>
  <c r="K89" i="11"/>
  <c r="J89" i="11"/>
  <c r="I89" i="11"/>
  <c r="H89" i="11"/>
  <c r="G89" i="11"/>
  <c r="F89" i="11"/>
  <c r="A85" i="11"/>
  <c r="B73" i="11"/>
  <c r="G72" i="11"/>
  <c r="G73" i="11" s="1"/>
  <c r="F72" i="11"/>
  <c r="F73" i="11" s="1"/>
  <c r="E72" i="11"/>
  <c r="E73" i="11" s="1"/>
  <c r="E74" i="11" s="1"/>
  <c r="E75" i="11" s="1"/>
  <c r="D72" i="11"/>
  <c r="D73" i="11" s="1"/>
  <c r="C72" i="11"/>
  <c r="C73" i="11" s="1"/>
  <c r="C74" i="11" s="1"/>
  <c r="C75" i="11" s="1"/>
  <c r="B72" i="11"/>
  <c r="G71" i="11"/>
  <c r="F71" i="11"/>
  <c r="E71" i="11"/>
  <c r="D71" i="11"/>
  <c r="C71" i="11"/>
  <c r="B71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58" i="11"/>
  <c r="G56" i="11"/>
  <c r="F56" i="11"/>
  <c r="L56" i="11" s="1"/>
  <c r="E56" i="11"/>
  <c r="J56" i="11" s="1"/>
  <c r="D56" i="11"/>
  <c r="I56" i="11" s="1"/>
  <c r="C56" i="11"/>
  <c r="H56" i="11" s="1"/>
  <c r="B56" i="11"/>
  <c r="I55" i="11"/>
  <c r="H55" i="11"/>
  <c r="G55" i="11"/>
  <c r="L55" i="11" s="1"/>
  <c r="F55" i="11"/>
  <c r="K55" i="11" s="1"/>
  <c r="E55" i="11"/>
  <c r="J55" i="11" s="1"/>
  <c r="D55" i="11"/>
  <c r="C55" i="11"/>
  <c r="B55" i="11"/>
  <c r="L54" i="11"/>
  <c r="K54" i="11"/>
  <c r="G54" i="11"/>
  <c r="F54" i="11"/>
  <c r="E54" i="11"/>
  <c r="D54" i="11"/>
  <c r="J54" i="11" s="1"/>
  <c r="C54" i="11"/>
  <c r="H54" i="11" s="1"/>
  <c r="B54" i="11"/>
  <c r="L53" i="11"/>
  <c r="K53" i="11"/>
  <c r="J53" i="11"/>
  <c r="I53" i="11"/>
  <c r="H53" i="11"/>
  <c r="G53" i="11"/>
  <c r="F53" i="11"/>
  <c r="E53" i="11"/>
  <c r="D53" i="11"/>
  <c r="C53" i="11"/>
  <c r="B53" i="11"/>
  <c r="L48" i="11"/>
  <c r="K48" i="11"/>
  <c r="J48" i="11"/>
  <c r="I48" i="11"/>
  <c r="H48" i="11"/>
  <c r="L47" i="11"/>
  <c r="K47" i="11"/>
  <c r="J47" i="11"/>
  <c r="I47" i="11"/>
  <c r="H47" i="11"/>
  <c r="L46" i="11"/>
  <c r="K46" i="11"/>
  <c r="J46" i="11"/>
  <c r="I46" i="11"/>
  <c r="H46" i="11"/>
  <c r="L45" i="11"/>
  <c r="K45" i="11"/>
  <c r="J45" i="11"/>
  <c r="I45" i="11"/>
  <c r="H45" i="11"/>
  <c r="L44" i="11"/>
  <c r="K44" i="11"/>
  <c r="J44" i="11"/>
  <c r="I44" i="11"/>
  <c r="H44" i="11"/>
  <c r="G44" i="11"/>
  <c r="F44" i="11"/>
  <c r="E44" i="11"/>
  <c r="D44" i="11"/>
  <c r="C44" i="11"/>
  <c r="B44" i="11"/>
  <c r="L39" i="11"/>
  <c r="K39" i="11"/>
  <c r="J39" i="11"/>
  <c r="I39" i="11"/>
  <c r="H39" i="11"/>
  <c r="L38" i="11"/>
  <c r="K38" i="11"/>
  <c r="J38" i="11"/>
  <c r="I38" i="11"/>
  <c r="H38" i="11"/>
  <c r="L37" i="11"/>
  <c r="K37" i="11"/>
  <c r="J37" i="11"/>
  <c r="I37" i="11"/>
  <c r="H37" i="11"/>
  <c r="L36" i="11"/>
  <c r="K36" i="11"/>
  <c r="J36" i="11"/>
  <c r="I36" i="11"/>
  <c r="H36" i="11"/>
  <c r="L35" i="11"/>
  <c r="K35" i="11"/>
  <c r="J35" i="11"/>
  <c r="I35" i="11"/>
  <c r="H35" i="11"/>
  <c r="G35" i="11"/>
  <c r="F35" i="11"/>
  <c r="E35" i="11"/>
  <c r="D35" i="11"/>
  <c r="C35" i="11"/>
  <c r="B35" i="11"/>
  <c r="A30" i="11"/>
  <c r="L19" i="11"/>
  <c r="K19" i="11"/>
  <c r="J19" i="11"/>
  <c r="I19" i="11"/>
  <c r="H19" i="11"/>
  <c r="L18" i="11"/>
  <c r="K18" i="11"/>
  <c r="J18" i="11"/>
  <c r="I18" i="11"/>
  <c r="H18" i="11"/>
  <c r="L17" i="11"/>
  <c r="K17" i="11"/>
  <c r="J17" i="11"/>
  <c r="I17" i="11"/>
  <c r="H17" i="11"/>
  <c r="L16" i="11"/>
  <c r="K16" i="11"/>
  <c r="J16" i="11"/>
  <c r="I16" i="11"/>
  <c r="H16" i="11"/>
  <c r="L15" i="11"/>
  <c r="K15" i="11"/>
  <c r="J15" i="11"/>
  <c r="I15" i="11"/>
  <c r="H15" i="11"/>
  <c r="G15" i="11"/>
  <c r="F15" i="11"/>
  <c r="E15" i="11"/>
  <c r="D15" i="11"/>
  <c r="C15" i="11"/>
  <c r="B15" i="11"/>
  <c r="G12" i="11"/>
  <c r="G32" i="11" s="1"/>
  <c r="G41" i="11" s="1"/>
  <c r="G50" i="11" s="1"/>
  <c r="G60" i="11" s="1"/>
  <c r="F87" i="11" s="1"/>
  <c r="H115" i="11" s="1"/>
  <c r="H143" i="11" s="1"/>
  <c r="L10" i="11"/>
  <c r="K10" i="11"/>
  <c r="J10" i="11"/>
  <c r="I10" i="11"/>
  <c r="H10" i="11"/>
  <c r="L9" i="11"/>
  <c r="K9" i="11"/>
  <c r="J9" i="11"/>
  <c r="I9" i="11"/>
  <c r="H9" i="11"/>
  <c r="L8" i="11"/>
  <c r="K8" i="11"/>
  <c r="J8" i="11"/>
  <c r="I8" i="11"/>
  <c r="H8" i="11"/>
  <c r="L7" i="11"/>
  <c r="K7" i="11"/>
  <c r="J7" i="11"/>
  <c r="I7" i="11"/>
  <c r="H7" i="11"/>
  <c r="L6" i="11"/>
  <c r="K6" i="11"/>
  <c r="J6" i="11"/>
  <c r="I6" i="11"/>
  <c r="H6" i="11"/>
  <c r="G6" i="11"/>
  <c r="F6" i="11"/>
  <c r="E6" i="11"/>
  <c r="D6" i="11"/>
  <c r="C6" i="11"/>
  <c r="B6" i="11"/>
  <c r="A1" i="11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A185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A184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A183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A182" i="10"/>
  <c r="M181" i="10"/>
  <c r="C181" i="10"/>
  <c r="H181" i="10" s="1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M147" i="10"/>
  <c r="L147" i="10"/>
  <c r="K147" i="10"/>
  <c r="J147" i="10"/>
  <c r="I147" i="10"/>
  <c r="H147" i="10"/>
  <c r="G147" i="10"/>
  <c r="F181" i="10" s="1"/>
  <c r="F147" i="10"/>
  <c r="E181" i="10" s="1"/>
  <c r="E147" i="10"/>
  <c r="D181" i="10" s="1"/>
  <c r="D147" i="10"/>
  <c r="C147" i="10"/>
  <c r="B181" i="10" s="1"/>
  <c r="B147" i="10"/>
  <c r="A142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A114" i="10"/>
  <c r="K100" i="10"/>
  <c r="J100" i="10"/>
  <c r="I100" i="10"/>
  <c r="H100" i="10"/>
  <c r="G100" i="10"/>
  <c r="F100" i="10"/>
  <c r="K90" i="10"/>
  <c r="J90" i="10"/>
  <c r="I90" i="10"/>
  <c r="H90" i="10"/>
  <c r="G90" i="10"/>
  <c r="F90" i="10"/>
  <c r="A86" i="10"/>
  <c r="G74" i="10"/>
  <c r="G75" i="10" s="1"/>
  <c r="G76" i="10" s="1"/>
  <c r="B74" i="10"/>
  <c r="G73" i="10"/>
  <c r="F73" i="10"/>
  <c r="F74" i="10" s="1"/>
  <c r="E73" i="10"/>
  <c r="E74" i="10" s="1"/>
  <c r="E75" i="10" s="1"/>
  <c r="E76" i="10" s="1"/>
  <c r="D73" i="10"/>
  <c r="D74" i="10" s="1"/>
  <c r="D75" i="10" s="1"/>
  <c r="D76" i="10" s="1"/>
  <c r="C73" i="10"/>
  <c r="C74" i="10" s="1"/>
  <c r="C75" i="10" s="1"/>
  <c r="C76" i="10" s="1"/>
  <c r="B73" i="10"/>
  <c r="G72" i="10"/>
  <c r="F72" i="10"/>
  <c r="E72" i="10"/>
  <c r="D72" i="10"/>
  <c r="C72" i="10"/>
  <c r="B72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59" i="10"/>
  <c r="L48" i="10"/>
  <c r="G48" i="10"/>
  <c r="F48" i="10"/>
  <c r="K48" i="10" s="1"/>
  <c r="E48" i="10"/>
  <c r="J48" i="10" s="1"/>
  <c r="D48" i="10"/>
  <c r="I48" i="10" s="1"/>
  <c r="C48" i="10"/>
  <c r="H48" i="10" s="1"/>
  <c r="B48" i="10"/>
  <c r="I47" i="10"/>
  <c r="H47" i="10"/>
  <c r="G47" i="10"/>
  <c r="L47" i="10" s="1"/>
  <c r="F47" i="10"/>
  <c r="K47" i="10" s="1"/>
  <c r="E47" i="10"/>
  <c r="J47" i="10" s="1"/>
  <c r="D47" i="10"/>
  <c r="C47" i="10"/>
  <c r="B47" i="10"/>
  <c r="L46" i="10"/>
  <c r="K46" i="10"/>
  <c r="J46" i="10"/>
  <c r="G46" i="10"/>
  <c r="F46" i="10"/>
  <c r="E46" i="10"/>
  <c r="D46" i="10"/>
  <c r="I46" i="10" s="1"/>
  <c r="C46" i="10"/>
  <c r="H46" i="10" s="1"/>
  <c r="B46" i="10"/>
  <c r="L45" i="10"/>
  <c r="K45" i="10"/>
  <c r="J45" i="10"/>
  <c r="I45" i="10"/>
  <c r="H45" i="10"/>
  <c r="G45" i="10"/>
  <c r="F45" i="10"/>
  <c r="E45" i="10"/>
  <c r="D45" i="10"/>
  <c r="C45" i="10"/>
  <c r="B45" i="10"/>
  <c r="L40" i="10"/>
  <c r="K40" i="10"/>
  <c r="J40" i="10"/>
  <c r="I40" i="10"/>
  <c r="H40" i="10"/>
  <c r="L39" i="10"/>
  <c r="K39" i="10"/>
  <c r="J39" i="10"/>
  <c r="I39" i="10"/>
  <c r="H39" i="10"/>
  <c r="L38" i="10"/>
  <c r="K38" i="10"/>
  <c r="J38" i="10"/>
  <c r="I38" i="10"/>
  <c r="H38" i="10"/>
  <c r="L37" i="10"/>
  <c r="K37" i="10"/>
  <c r="J37" i="10"/>
  <c r="I37" i="10"/>
  <c r="H37" i="10"/>
  <c r="L36" i="10"/>
  <c r="K36" i="10"/>
  <c r="J36" i="10"/>
  <c r="I36" i="10"/>
  <c r="H36" i="10"/>
  <c r="G36" i="10"/>
  <c r="F36" i="10"/>
  <c r="E36" i="10"/>
  <c r="D36" i="10"/>
  <c r="C36" i="10"/>
  <c r="B36" i="10"/>
  <c r="A31" i="10"/>
  <c r="L28" i="10"/>
  <c r="K28" i="10"/>
  <c r="J28" i="10"/>
  <c r="I28" i="10"/>
  <c r="H28" i="10"/>
  <c r="L27" i="10"/>
  <c r="K27" i="10"/>
  <c r="J27" i="10"/>
  <c r="I27" i="10"/>
  <c r="H27" i="10"/>
  <c r="L26" i="10"/>
  <c r="K26" i="10"/>
  <c r="J26" i="10"/>
  <c r="I26" i="10"/>
  <c r="H26" i="10"/>
  <c r="L25" i="10"/>
  <c r="K25" i="10"/>
  <c r="J25" i="10"/>
  <c r="I25" i="10"/>
  <c r="H25" i="10"/>
  <c r="L24" i="10"/>
  <c r="K24" i="10"/>
  <c r="J24" i="10"/>
  <c r="I24" i="10"/>
  <c r="H24" i="10"/>
  <c r="G24" i="10"/>
  <c r="F24" i="10"/>
  <c r="E24" i="10"/>
  <c r="D24" i="10"/>
  <c r="C24" i="10"/>
  <c r="B24" i="10"/>
  <c r="L19" i="10"/>
  <c r="K19" i="10"/>
  <c r="J19" i="10"/>
  <c r="I19" i="10"/>
  <c r="H19" i="10"/>
  <c r="L18" i="10"/>
  <c r="K18" i="10"/>
  <c r="J18" i="10"/>
  <c r="I18" i="10"/>
  <c r="H18" i="10"/>
  <c r="L17" i="10"/>
  <c r="K17" i="10"/>
  <c r="J17" i="10"/>
  <c r="I17" i="10"/>
  <c r="H17" i="10"/>
  <c r="L16" i="10"/>
  <c r="K16" i="10"/>
  <c r="J16" i="10"/>
  <c r="I16" i="10"/>
  <c r="H16" i="10"/>
  <c r="L15" i="10"/>
  <c r="K15" i="10"/>
  <c r="J15" i="10"/>
  <c r="I15" i="10"/>
  <c r="H15" i="10"/>
  <c r="G15" i="10"/>
  <c r="F15" i="10"/>
  <c r="E15" i="10"/>
  <c r="D15" i="10"/>
  <c r="C15" i="10"/>
  <c r="B15" i="10"/>
  <c r="G12" i="10"/>
  <c r="G21" i="10" s="1"/>
  <c r="G33" i="10" s="1"/>
  <c r="G42" i="10" s="1"/>
  <c r="G61" i="10" s="1"/>
  <c r="F88" i="10" s="1"/>
  <c r="H116" i="10" s="1"/>
  <c r="H144" i="10" s="1"/>
  <c r="L10" i="10"/>
  <c r="K10" i="10"/>
  <c r="J10" i="10"/>
  <c r="I10" i="10"/>
  <c r="H10" i="10"/>
  <c r="L9" i="10"/>
  <c r="K9" i="10"/>
  <c r="J9" i="10"/>
  <c r="I9" i="10"/>
  <c r="H9" i="10"/>
  <c r="L8" i="10"/>
  <c r="K8" i="10"/>
  <c r="J8" i="10"/>
  <c r="I8" i="10"/>
  <c r="H8" i="10"/>
  <c r="L7" i="10"/>
  <c r="K7" i="10"/>
  <c r="J7" i="10"/>
  <c r="I7" i="10"/>
  <c r="H7" i="10"/>
  <c r="L6" i="10"/>
  <c r="K6" i="10"/>
  <c r="J6" i="10"/>
  <c r="I6" i="10"/>
  <c r="H6" i="10"/>
  <c r="G6" i="10"/>
  <c r="F6" i="10"/>
  <c r="E6" i="10"/>
  <c r="D6" i="10"/>
  <c r="C6" i="10"/>
  <c r="B6" i="10"/>
  <c r="A1" i="10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E179" i="9"/>
  <c r="O179" i="9" s="1"/>
  <c r="M160" i="9"/>
  <c r="L160" i="9"/>
  <c r="K160" i="9"/>
  <c r="J160" i="9"/>
  <c r="I160" i="9"/>
  <c r="H160" i="9"/>
  <c r="G160" i="9"/>
  <c r="F160" i="9"/>
  <c r="E160" i="9"/>
  <c r="D160" i="9"/>
  <c r="C160" i="9"/>
  <c r="B160" i="9"/>
  <c r="M146" i="9"/>
  <c r="L146" i="9"/>
  <c r="K146" i="9"/>
  <c r="J146" i="9"/>
  <c r="I146" i="9"/>
  <c r="H146" i="9"/>
  <c r="G146" i="9"/>
  <c r="F179" i="9" s="1"/>
  <c r="F146" i="9"/>
  <c r="E146" i="9"/>
  <c r="D179" i="9" s="1"/>
  <c r="D146" i="9"/>
  <c r="C179" i="9" s="1"/>
  <c r="C146" i="9"/>
  <c r="B179" i="9" s="1"/>
  <c r="B146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K103" i="9"/>
  <c r="J103" i="9"/>
  <c r="I103" i="9"/>
  <c r="H103" i="9"/>
  <c r="G103" i="9"/>
  <c r="F103" i="9"/>
  <c r="K89" i="9"/>
  <c r="J89" i="9"/>
  <c r="I89" i="9"/>
  <c r="H89" i="9"/>
  <c r="G89" i="9"/>
  <c r="F89" i="9"/>
  <c r="F73" i="9"/>
  <c r="B73" i="9"/>
  <c r="G72" i="9"/>
  <c r="G73" i="9" s="1"/>
  <c r="G74" i="9" s="1"/>
  <c r="G75" i="9" s="1"/>
  <c r="F72" i="9"/>
  <c r="E72" i="9"/>
  <c r="E73" i="9" s="1"/>
  <c r="E74" i="9" s="1"/>
  <c r="E75" i="9" s="1"/>
  <c r="D72" i="9"/>
  <c r="D73" i="9" s="1"/>
  <c r="C72" i="9"/>
  <c r="C73" i="9" s="1"/>
  <c r="C74" i="9" s="1"/>
  <c r="C75" i="9" s="1"/>
  <c r="B72" i="9"/>
  <c r="G71" i="9"/>
  <c r="F71" i="9"/>
  <c r="E71" i="9"/>
  <c r="D71" i="9"/>
  <c r="C71" i="9"/>
  <c r="B71" i="9"/>
  <c r="M63" i="9"/>
  <c r="L63" i="9"/>
  <c r="K63" i="9"/>
  <c r="J63" i="9"/>
  <c r="I63" i="9"/>
  <c r="H63" i="9"/>
  <c r="G63" i="9"/>
  <c r="F63" i="9"/>
  <c r="E63" i="9"/>
  <c r="D63" i="9"/>
  <c r="C63" i="9"/>
  <c r="B63" i="9"/>
  <c r="G56" i="9"/>
  <c r="F56" i="9"/>
  <c r="L56" i="9" s="1"/>
  <c r="E56" i="9"/>
  <c r="D56" i="9"/>
  <c r="J56" i="9" s="1"/>
  <c r="C56" i="9"/>
  <c r="H56" i="9" s="1"/>
  <c r="B56" i="9"/>
  <c r="J55" i="9"/>
  <c r="I55" i="9"/>
  <c r="G55" i="9"/>
  <c r="L55" i="9" s="1"/>
  <c r="F55" i="9"/>
  <c r="K55" i="9" s="1"/>
  <c r="E55" i="9"/>
  <c r="D55" i="9"/>
  <c r="C55" i="9"/>
  <c r="H55" i="9" s="1"/>
  <c r="B55" i="9"/>
  <c r="L54" i="9"/>
  <c r="G54" i="9"/>
  <c r="F54" i="9"/>
  <c r="K54" i="9" s="1"/>
  <c r="E54" i="9"/>
  <c r="D54" i="9"/>
  <c r="J54" i="9" s="1"/>
  <c r="C54" i="9"/>
  <c r="B54" i="9"/>
  <c r="H54" i="9" s="1"/>
  <c r="L53" i="9"/>
  <c r="K53" i="9"/>
  <c r="J53" i="9"/>
  <c r="I53" i="9"/>
  <c r="H53" i="9"/>
  <c r="G53" i="9"/>
  <c r="F53" i="9"/>
  <c r="E53" i="9"/>
  <c r="D53" i="9"/>
  <c r="C53" i="9"/>
  <c r="B53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G44" i="9"/>
  <c r="F44" i="9"/>
  <c r="E44" i="9"/>
  <c r="D44" i="9"/>
  <c r="C44" i="9"/>
  <c r="B44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G35" i="9"/>
  <c r="F35" i="9"/>
  <c r="E35" i="9"/>
  <c r="D35" i="9"/>
  <c r="C35" i="9"/>
  <c r="B35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G15" i="9"/>
  <c r="F15" i="9"/>
  <c r="E15" i="9"/>
  <c r="D15" i="9"/>
  <c r="C15" i="9"/>
  <c r="B15" i="9"/>
  <c r="G12" i="9"/>
  <c r="G32" i="9" s="1"/>
  <c r="G41" i="9" s="1"/>
  <c r="G50" i="9" s="1"/>
  <c r="G60" i="9" s="1"/>
  <c r="F87" i="9" s="1"/>
  <c r="H115" i="9" s="1"/>
  <c r="H143" i="9" s="1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G6" i="9"/>
  <c r="F6" i="9"/>
  <c r="E6" i="9"/>
  <c r="D6" i="9"/>
  <c r="C6" i="9"/>
  <c r="B6" i="9"/>
  <c r="A1" i="9"/>
  <c r="A141" i="9" s="1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A166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A165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A164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A163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K96" i="8"/>
  <c r="J96" i="8"/>
  <c r="I96" i="8"/>
  <c r="H96" i="8"/>
  <c r="G96" i="8"/>
  <c r="F96" i="8"/>
  <c r="B73" i="8"/>
  <c r="G72" i="8"/>
  <c r="G73" i="8" s="1"/>
  <c r="F72" i="8"/>
  <c r="F73" i="8" s="1"/>
  <c r="E72" i="8"/>
  <c r="E73" i="8" s="1"/>
  <c r="D72" i="8"/>
  <c r="D73" i="8" s="1"/>
  <c r="C72" i="8"/>
  <c r="C73" i="8" s="1"/>
  <c r="C74" i="8" s="1"/>
  <c r="C75" i="8" s="1"/>
  <c r="B72" i="8"/>
  <c r="H63" i="8"/>
  <c r="B63" i="8"/>
  <c r="B71" i="8" s="1"/>
  <c r="F89" i="8" s="1"/>
  <c r="B118" i="8" s="1"/>
  <c r="A58" i="8"/>
  <c r="A85" i="8" s="1"/>
  <c r="A113" i="8" s="1"/>
  <c r="A127" i="8" s="1"/>
  <c r="G56" i="8"/>
  <c r="F56" i="8"/>
  <c r="L56" i="8" s="1"/>
  <c r="E56" i="8"/>
  <c r="J56" i="8" s="1"/>
  <c r="D56" i="8"/>
  <c r="I56" i="8" s="1"/>
  <c r="C56" i="8"/>
  <c r="H56" i="8" s="1"/>
  <c r="B56" i="8"/>
  <c r="I55" i="8"/>
  <c r="H55" i="8"/>
  <c r="G55" i="8"/>
  <c r="L55" i="8" s="1"/>
  <c r="F55" i="8"/>
  <c r="K55" i="8" s="1"/>
  <c r="E55" i="8"/>
  <c r="J55" i="8" s="1"/>
  <c r="D55" i="8"/>
  <c r="C55" i="8"/>
  <c r="B55" i="8"/>
  <c r="L54" i="8"/>
  <c r="K54" i="8"/>
  <c r="G54" i="8"/>
  <c r="F54" i="8"/>
  <c r="E54" i="8"/>
  <c r="D54" i="8"/>
  <c r="J54" i="8" s="1"/>
  <c r="C54" i="8"/>
  <c r="H54" i="8" s="1"/>
  <c r="B54" i="8"/>
  <c r="L53" i="8"/>
  <c r="K53" i="8"/>
  <c r="J53" i="8"/>
  <c r="I53" i="8"/>
  <c r="H53" i="8"/>
  <c r="G53" i="8"/>
  <c r="G63" i="8" s="1"/>
  <c r="F53" i="8"/>
  <c r="F63" i="8" s="1"/>
  <c r="E53" i="8"/>
  <c r="E63" i="8" s="1"/>
  <c r="D53" i="8"/>
  <c r="D63" i="8" s="1"/>
  <c r="C53" i="8"/>
  <c r="C63" i="8" s="1"/>
  <c r="B53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G44" i="8"/>
  <c r="F44" i="8"/>
  <c r="E44" i="8"/>
  <c r="D44" i="8"/>
  <c r="C44" i="8"/>
  <c r="B44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K35" i="8"/>
  <c r="F35" i="8"/>
  <c r="E35" i="8"/>
  <c r="C35" i="8"/>
  <c r="G32" i="8"/>
  <c r="G41" i="8" s="1"/>
  <c r="G50" i="8" s="1"/>
  <c r="G60" i="8" s="1"/>
  <c r="F87" i="8" s="1"/>
  <c r="H115" i="8" s="1"/>
  <c r="H129" i="8" s="1"/>
  <c r="A3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L35" i="8" s="1"/>
  <c r="K15" i="8"/>
  <c r="J15" i="8"/>
  <c r="J35" i="8" s="1"/>
  <c r="I15" i="8"/>
  <c r="I35" i="8" s="1"/>
  <c r="H15" i="8"/>
  <c r="H35" i="8" s="1"/>
  <c r="G15" i="8"/>
  <c r="G35" i="8" s="1"/>
  <c r="F15" i="8"/>
  <c r="E15" i="8"/>
  <c r="D15" i="8"/>
  <c r="D35" i="8" s="1"/>
  <c r="C15" i="8"/>
  <c r="B15" i="8"/>
  <c r="B35" i="8" s="1"/>
  <c r="G12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A25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A17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A9" i="7"/>
  <c r="G7" i="7"/>
  <c r="F7" i="7"/>
  <c r="E7" i="7"/>
  <c r="D7" i="7"/>
  <c r="C7" i="7"/>
  <c r="B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B4" i="7"/>
  <c r="G3" i="7"/>
  <c r="F3" i="7"/>
  <c r="E3" i="7"/>
  <c r="D3" i="7"/>
  <c r="C3" i="7"/>
  <c r="B3" i="7"/>
  <c r="A1" i="7"/>
  <c r="G17" i="6"/>
  <c r="E17" i="6"/>
  <c r="C16" i="6"/>
  <c r="M15" i="6"/>
  <c r="K14" i="6"/>
  <c r="K18" i="6" s="1"/>
  <c r="I14" i="6"/>
  <c r="I18" i="6" s="1"/>
  <c r="I13" i="6"/>
  <c r="G13" i="6"/>
  <c r="N9" i="6"/>
  <c r="M17" i="6" s="1"/>
  <c r="M9" i="6"/>
  <c r="L9" i="6"/>
  <c r="K17" i="6" s="1"/>
  <c r="K9" i="6"/>
  <c r="J9" i="6"/>
  <c r="I17" i="6" s="1"/>
  <c r="I9" i="6"/>
  <c r="H9" i="6"/>
  <c r="G9" i="6"/>
  <c r="F9" i="6"/>
  <c r="E9" i="6"/>
  <c r="D9" i="6"/>
  <c r="C17" i="6" s="1"/>
  <c r="C9" i="6"/>
  <c r="N8" i="6"/>
  <c r="M16" i="6" s="1"/>
  <c r="M8" i="6"/>
  <c r="L8" i="6"/>
  <c r="K16" i="6" s="1"/>
  <c r="K8" i="6"/>
  <c r="J8" i="6"/>
  <c r="I16" i="6" s="1"/>
  <c r="I8" i="6"/>
  <c r="H8" i="6"/>
  <c r="G16" i="6" s="1"/>
  <c r="G8" i="6"/>
  <c r="F8" i="6"/>
  <c r="E16" i="6" s="1"/>
  <c r="E8" i="6"/>
  <c r="D8" i="6"/>
  <c r="C8" i="6"/>
  <c r="N7" i="6"/>
  <c r="M7" i="6"/>
  <c r="L7" i="6"/>
  <c r="K15" i="6" s="1"/>
  <c r="K7" i="6"/>
  <c r="J7" i="6"/>
  <c r="I15" i="6" s="1"/>
  <c r="I7" i="6"/>
  <c r="H7" i="6"/>
  <c r="G15" i="6" s="1"/>
  <c r="G7" i="6"/>
  <c r="F7" i="6"/>
  <c r="E15" i="6" s="1"/>
  <c r="E7" i="6"/>
  <c r="D7" i="6"/>
  <c r="C15" i="6" s="1"/>
  <c r="C7" i="6"/>
  <c r="N6" i="6"/>
  <c r="M14" i="6" s="1"/>
  <c r="M6" i="6"/>
  <c r="L6" i="6"/>
  <c r="K6" i="6"/>
  <c r="J6" i="6"/>
  <c r="I6" i="6"/>
  <c r="H6" i="6"/>
  <c r="G14" i="6" s="1"/>
  <c r="G6" i="6"/>
  <c r="F6" i="6"/>
  <c r="E14" i="6" s="1"/>
  <c r="E6" i="6"/>
  <c r="D6" i="6"/>
  <c r="C14" i="6" s="1"/>
  <c r="C18" i="6" s="1"/>
  <c r="C6" i="6"/>
  <c r="M4" i="6"/>
  <c r="M13" i="6" s="1"/>
  <c r="K4" i="6"/>
  <c r="K13" i="6" s="1"/>
  <c r="I4" i="6"/>
  <c r="G4" i="6"/>
  <c r="E4" i="6"/>
  <c r="E13" i="6" s="1"/>
  <c r="C4" i="6"/>
  <c r="C13" i="6" s="1"/>
  <c r="A1" i="6"/>
  <c r="A11" i="6" s="1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G25" i="5" s="1"/>
  <c r="F22" i="5"/>
  <c r="F25" i="5" s="1"/>
  <c r="E22" i="5"/>
  <c r="D22" i="5"/>
  <c r="C22" i="5"/>
  <c r="C25" i="5" s="1"/>
  <c r="B22" i="5"/>
  <c r="B25" i="5" s="1"/>
  <c r="A22" i="5"/>
  <c r="G21" i="5"/>
  <c r="F21" i="5"/>
  <c r="E21" i="5"/>
  <c r="E25" i="5" s="1"/>
  <c r="D21" i="5"/>
  <c r="D25" i="5" s="1"/>
  <c r="C21" i="5"/>
  <c r="B21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24" i="5" s="1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23" i="5" s="1"/>
  <c r="O7" i="5"/>
  <c r="O10" i="5" s="1"/>
  <c r="N7" i="5"/>
  <c r="M7" i="5"/>
  <c r="L7" i="5"/>
  <c r="L10" i="5" s="1"/>
  <c r="K7" i="5"/>
  <c r="K10" i="5" s="1"/>
  <c r="J7" i="5"/>
  <c r="I7" i="5"/>
  <c r="H7" i="5"/>
  <c r="G7" i="5"/>
  <c r="G10" i="5" s="1"/>
  <c r="G11" i="5" s="1"/>
  <c r="G37" i="5" s="1"/>
  <c r="F7" i="5"/>
  <c r="E7" i="5"/>
  <c r="D7" i="5"/>
  <c r="C7" i="5"/>
  <c r="C10" i="5" s="1"/>
  <c r="B7" i="5"/>
  <c r="A7" i="5"/>
  <c r="O6" i="5"/>
  <c r="N6" i="5"/>
  <c r="N10" i="5" s="1"/>
  <c r="M6" i="5"/>
  <c r="M10" i="5" s="1"/>
  <c r="L6" i="5"/>
  <c r="K6" i="5"/>
  <c r="J6" i="5"/>
  <c r="J10" i="5" s="1"/>
  <c r="I6" i="5"/>
  <c r="I10" i="5" s="1"/>
  <c r="I11" i="5" s="1"/>
  <c r="I37" i="5" s="1"/>
  <c r="H6" i="5"/>
  <c r="H10" i="5" s="1"/>
  <c r="H11" i="5" s="1"/>
  <c r="H37" i="5" s="1"/>
  <c r="G6" i="5"/>
  <c r="F6" i="5"/>
  <c r="F10" i="5" s="1"/>
  <c r="F11" i="5" s="1"/>
  <c r="F37" i="5" s="1"/>
  <c r="E6" i="5"/>
  <c r="E10" i="5" s="1"/>
  <c r="E11" i="5" s="1"/>
  <c r="E37" i="5" s="1"/>
  <c r="D6" i="5"/>
  <c r="D10" i="5" s="1"/>
  <c r="D11" i="5" s="1"/>
  <c r="D37" i="5" s="1"/>
  <c r="C6" i="5"/>
  <c r="B6" i="5"/>
  <c r="B10" i="5" s="1"/>
  <c r="A6" i="5"/>
  <c r="A21" i="5" s="1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E181" i="4"/>
  <c r="J181" i="4" s="1"/>
  <c r="O181" i="4" s="1"/>
  <c r="C181" i="4"/>
  <c r="H181" i="4" s="1"/>
  <c r="M181" i="4" s="1"/>
  <c r="M164" i="4"/>
  <c r="L164" i="4"/>
  <c r="K164" i="4"/>
  <c r="J164" i="4"/>
  <c r="I164" i="4"/>
  <c r="H164" i="4"/>
  <c r="G164" i="4"/>
  <c r="F164" i="4"/>
  <c r="E164" i="4"/>
  <c r="D164" i="4"/>
  <c r="C164" i="4"/>
  <c r="B164" i="4"/>
  <c r="M147" i="4"/>
  <c r="L147" i="4"/>
  <c r="K147" i="4"/>
  <c r="J147" i="4"/>
  <c r="I147" i="4"/>
  <c r="H147" i="4"/>
  <c r="G147" i="4"/>
  <c r="F181" i="4" s="1"/>
  <c r="K181" i="4" s="1"/>
  <c r="P181" i="4" s="1"/>
  <c r="F147" i="4"/>
  <c r="E147" i="4"/>
  <c r="D181" i="4" s="1"/>
  <c r="I181" i="4" s="1"/>
  <c r="N181" i="4" s="1"/>
  <c r="D147" i="4"/>
  <c r="C147" i="4"/>
  <c r="B181" i="4" s="1"/>
  <c r="G181" i="4" s="1"/>
  <c r="L181" i="4" s="1"/>
  <c r="B147" i="4"/>
  <c r="B145" i="4"/>
  <c r="A142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B117" i="4"/>
  <c r="A114" i="4"/>
  <c r="K107" i="4"/>
  <c r="J107" i="4"/>
  <c r="I107" i="4"/>
  <c r="H107" i="4"/>
  <c r="G107" i="4"/>
  <c r="F107" i="4"/>
  <c r="K90" i="4"/>
  <c r="J90" i="4"/>
  <c r="I90" i="4"/>
  <c r="H90" i="4"/>
  <c r="G90" i="4"/>
  <c r="F90" i="4"/>
  <c r="A86" i="4"/>
  <c r="G72" i="4"/>
  <c r="G73" i="4" s="1"/>
  <c r="G74" i="4" s="1"/>
  <c r="G75" i="4" s="1"/>
  <c r="F72" i="4"/>
  <c r="F73" i="4" s="1"/>
  <c r="E72" i="4"/>
  <c r="E73" i="4" s="1"/>
  <c r="E74" i="4" s="1"/>
  <c r="E75" i="4" s="1"/>
  <c r="D72" i="4"/>
  <c r="D73" i="4" s="1"/>
  <c r="D74" i="4" s="1"/>
  <c r="D75" i="4" s="1"/>
  <c r="C72" i="4"/>
  <c r="C73" i="4" s="1"/>
  <c r="B72" i="4"/>
  <c r="B73" i="4" s="1"/>
  <c r="G71" i="4"/>
  <c r="F71" i="4"/>
  <c r="E71" i="4"/>
  <c r="D71" i="4"/>
  <c r="C71" i="4"/>
  <c r="B71" i="4"/>
  <c r="M63" i="4"/>
  <c r="L63" i="4"/>
  <c r="K63" i="4"/>
  <c r="J63" i="4"/>
  <c r="I63" i="4"/>
  <c r="H63" i="4"/>
  <c r="G63" i="4"/>
  <c r="F63" i="4"/>
  <c r="E63" i="4"/>
  <c r="D63" i="4"/>
  <c r="C63" i="4"/>
  <c r="B63" i="4"/>
  <c r="A58" i="4"/>
  <c r="L56" i="4"/>
  <c r="G56" i="4"/>
  <c r="F56" i="4"/>
  <c r="K56" i="4" s="1"/>
  <c r="E56" i="4"/>
  <c r="D56" i="4"/>
  <c r="J56" i="4" s="1"/>
  <c r="C56" i="4"/>
  <c r="B56" i="4"/>
  <c r="H56" i="4" s="1"/>
  <c r="H55" i="4"/>
  <c r="G55" i="4"/>
  <c r="L55" i="4" s="1"/>
  <c r="F55" i="4"/>
  <c r="E55" i="4"/>
  <c r="K55" i="4" s="1"/>
  <c r="D55" i="4"/>
  <c r="C55" i="4"/>
  <c r="I55" i="4" s="1"/>
  <c r="B55" i="4"/>
  <c r="K54" i="4"/>
  <c r="J54" i="4"/>
  <c r="G54" i="4"/>
  <c r="F54" i="4"/>
  <c r="L54" i="4" s="1"/>
  <c r="E54" i="4"/>
  <c r="D54" i="4"/>
  <c r="I54" i="4" s="1"/>
  <c r="C54" i="4"/>
  <c r="B54" i="4"/>
  <c r="H54" i="4" s="1"/>
  <c r="L53" i="4"/>
  <c r="K53" i="4"/>
  <c r="J53" i="4"/>
  <c r="I53" i="4"/>
  <c r="H53" i="4"/>
  <c r="G53" i="4"/>
  <c r="F53" i="4"/>
  <c r="E53" i="4"/>
  <c r="D53" i="4"/>
  <c r="C53" i="4"/>
  <c r="B53" i="4"/>
  <c r="L48" i="4"/>
  <c r="K48" i="4"/>
  <c r="J48" i="4"/>
  <c r="I48" i="4"/>
  <c r="H48" i="4"/>
  <c r="L47" i="4"/>
  <c r="K47" i="4"/>
  <c r="J47" i="4"/>
  <c r="I47" i="4"/>
  <c r="H47" i="4"/>
  <c r="L46" i="4"/>
  <c r="K46" i="4"/>
  <c r="J46" i="4"/>
  <c r="I46" i="4"/>
  <c r="H46" i="4"/>
  <c r="L45" i="4"/>
  <c r="K45" i="4"/>
  <c r="J45" i="4"/>
  <c r="I45" i="4"/>
  <c r="H45" i="4"/>
  <c r="L44" i="4"/>
  <c r="K44" i="4"/>
  <c r="J44" i="4"/>
  <c r="I44" i="4"/>
  <c r="H44" i="4"/>
  <c r="G44" i="4"/>
  <c r="F44" i="4"/>
  <c r="E44" i="4"/>
  <c r="D44" i="4"/>
  <c r="C44" i="4"/>
  <c r="B44" i="4"/>
  <c r="L39" i="4"/>
  <c r="K39" i="4"/>
  <c r="J39" i="4"/>
  <c r="I39" i="4"/>
  <c r="H39" i="4"/>
  <c r="L38" i="4"/>
  <c r="K38" i="4"/>
  <c r="J38" i="4"/>
  <c r="I38" i="4"/>
  <c r="H38" i="4"/>
  <c r="L37" i="4"/>
  <c r="K37" i="4"/>
  <c r="J37" i="4"/>
  <c r="I37" i="4"/>
  <c r="H37" i="4"/>
  <c r="L36" i="4"/>
  <c r="K36" i="4"/>
  <c r="J36" i="4"/>
  <c r="I36" i="4"/>
  <c r="H36" i="4"/>
  <c r="L35" i="4"/>
  <c r="K35" i="4"/>
  <c r="J35" i="4"/>
  <c r="I35" i="4"/>
  <c r="H35" i="4"/>
  <c r="G35" i="4"/>
  <c r="F35" i="4"/>
  <c r="E35" i="4"/>
  <c r="D35" i="4"/>
  <c r="C35" i="4"/>
  <c r="B35" i="4"/>
  <c r="A30" i="4"/>
  <c r="L20" i="4"/>
  <c r="K20" i="4"/>
  <c r="J20" i="4"/>
  <c r="I20" i="4"/>
  <c r="H20" i="4"/>
  <c r="L19" i="4"/>
  <c r="K19" i="4"/>
  <c r="J19" i="4"/>
  <c r="I19" i="4"/>
  <c r="H19" i="4"/>
  <c r="L18" i="4"/>
  <c r="K18" i="4"/>
  <c r="J18" i="4"/>
  <c r="I18" i="4"/>
  <c r="H18" i="4"/>
  <c r="L17" i="4"/>
  <c r="K17" i="4"/>
  <c r="J17" i="4"/>
  <c r="I17" i="4"/>
  <c r="H17" i="4"/>
  <c r="L16" i="4"/>
  <c r="K16" i="4"/>
  <c r="J16" i="4"/>
  <c r="I16" i="4"/>
  <c r="H16" i="4"/>
  <c r="G16" i="4"/>
  <c r="F16" i="4"/>
  <c r="E16" i="4"/>
  <c r="D16" i="4"/>
  <c r="C16" i="4"/>
  <c r="B16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L7" i="4"/>
  <c r="K7" i="4"/>
  <c r="J7" i="4"/>
  <c r="I7" i="4"/>
  <c r="H7" i="4"/>
  <c r="G7" i="4"/>
  <c r="F7" i="4"/>
  <c r="E7" i="4"/>
  <c r="D7" i="4"/>
  <c r="C7" i="4"/>
  <c r="B7" i="4"/>
  <c r="A2" i="4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H119" i="3"/>
  <c r="H147" i="3" s="1"/>
  <c r="B119" i="3"/>
  <c r="B147" i="3" s="1"/>
  <c r="B117" i="3"/>
  <c r="B145" i="3" s="1"/>
  <c r="A114" i="3"/>
  <c r="A142" i="3" s="1"/>
  <c r="K111" i="3"/>
  <c r="J111" i="3"/>
  <c r="I111" i="3"/>
  <c r="H111" i="3"/>
  <c r="G111" i="3"/>
  <c r="F111" i="3"/>
  <c r="K90" i="3"/>
  <c r="G119" i="3" s="1"/>
  <c r="J90" i="3"/>
  <c r="F119" i="3" s="1"/>
  <c r="I90" i="3"/>
  <c r="E119" i="3" s="1"/>
  <c r="H90" i="3"/>
  <c r="D119" i="3" s="1"/>
  <c r="G90" i="3"/>
  <c r="C119" i="3" s="1"/>
  <c r="F90" i="3"/>
  <c r="A86" i="3"/>
  <c r="G73" i="3"/>
  <c r="G74" i="3" s="1"/>
  <c r="G75" i="3" s="1"/>
  <c r="F73" i="3"/>
  <c r="G72" i="3"/>
  <c r="F72" i="3"/>
  <c r="E72" i="3"/>
  <c r="E73" i="3" s="1"/>
  <c r="E74" i="3" s="1"/>
  <c r="E75" i="3" s="1"/>
  <c r="D72" i="3"/>
  <c r="D73" i="3" s="1"/>
  <c r="D74" i="3" s="1"/>
  <c r="D75" i="3" s="1"/>
  <c r="C72" i="3"/>
  <c r="C73" i="3" s="1"/>
  <c r="B72" i="3"/>
  <c r="B73" i="3" s="1"/>
  <c r="G71" i="3"/>
  <c r="F71" i="3"/>
  <c r="E71" i="3"/>
  <c r="D71" i="3"/>
  <c r="C71" i="3"/>
  <c r="B71" i="3"/>
  <c r="M63" i="3"/>
  <c r="L63" i="3"/>
  <c r="K63" i="3"/>
  <c r="J63" i="3"/>
  <c r="I63" i="3"/>
  <c r="H63" i="3"/>
  <c r="G63" i="3"/>
  <c r="F63" i="3"/>
  <c r="E63" i="3"/>
  <c r="D63" i="3"/>
  <c r="C63" i="3"/>
  <c r="B63" i="3"/>
  <c r="A58" i="3"/>
  <c r="L56" i="3"/>
  <c r="K56" i="3"/>
  <c r="J56" i="3"/>
  <c r="G56" i="3"/>
  <c r="F56" i="3"/>
  <c r="E56" i="3"/>
  <c r="D56" i="3"/>
  <c r="I56" i="3" s="1"/>
  <c r="C56" i="3"/>
  <c r="H56" i="3" s="1"/>
  <c r="B56" i="3"/>
  <c r="G55" i="3"/>
  <c r="L55" i="3" s="1"/>
  <c r="F55" i="3"/>
  <c r="K55" i="3" s="1"/>
  <c r="E55" i="3"/>
  <c r="J55" i="3" s="1"/>
  <c r="D55" i="3"/>
  <c r="I55" i="3" s="1"/>
  <c r="C55" i="3"/>
  <c r="H55" i="3" s="1"/>
  <c r="B55" i="3"/>
  <c r="J54" i="3"/>
  <c r="I54" i="3"/>
  <c r="H54" i="3"/>
  <c r="G54" i="3"/>
  <c r="L54" i="3" s="1"/>
  <c r="F54" i="3"/>
  <c r="K54" i="3" s="1"/>
  <c r="E54" i="3"/>
  <c r="D54" i="3"/>
  <c r="C54" i="3"/>
  <c r="B54" i="3"/>
  <c r="L53" i="3"/>
  <c r="K53" i="3"/>
  <c r="J53" i="3"/>
  <c r="I53" i="3"/>
  <c r="H53" i="3"/>
  <c r="G53" i="3"/>
  <c r="F53" i="3"/>
  <c r="E53" i="3"/>
  <c r="D53" i="3"/>
  <c r="C53" i="3"/>
  <c r="B53" i="3"/>
  <c r="L48" i="3"/>
  <c r="K48" i="3"/>
  <c r="J48" i="3"/>
  <c r="I48" i="3"/>
  <c r="H48" i="3"/>
  <c r="L47" i="3"/>
  <c r="K47" i="3"/>
  <c r="J47" i="3"/>
  <c r="I47" i="3"/>
  <c r="H47" i="3"/>
  <c r="L46" i="3"/>
  <c r="K46" i="3"/>
  <c r="J46" i="3"/>
  <c r="I46" i="3"/>
  <c r="H46" i="3"/>
  <c r="L45" i="3"/>
  <c r="K45" i="3"/>
  <c r="J45" i="3"/>
  <c r="I45" i="3"/>
  <c r="H45" i="3"/>
  <c r="L44" i="3"/>
  <c r="K44" i="3"/>
  <c r="J44" i="3"/>
  <c r="I44" i="3"/>
  <c r="H44" i="3"/>
  <c r="G44" i="3"/>
  <c r="F44" i="3"/>
  <c r="E44" i="3"/>
  <c r="D44" i="3"/>
  <c r="C44" i="3"/>
  <c r="B44" i="3"/>
  <c r="L39" i="3"/>
  <c r="K39" i="3"/>
  <c r="J39" i="3"/>
  <c r="I39" i="3"/>
  <c r="H39" i="3"/>
  <c r="L38" i="3"/>
  <c r="K38" i="3"/>
  <c r="J38" i="3"/>
  <c r="I38" i="3"/>
  <c r="H38" i="3"/>
  <c r="L37" i="3"/>
  <c r="K37" i="3"/>
  <c r="J37" i="3"/>
  <c r="I37" i="3"/>
  <c r="H37" i="3"/>
  <c r="L36" i="3"/>
  <c r="K36" i="3"/>
  <c r="J36" i="3"/>
  <c r="I36" i="3"/>
  <c r="H36" i="3"/>
  <c r="L35" i="3"/>
  <c r="K35" i="3"/>
  <c r="J35" i="3"/>
  <c r="I35" i="3"/>
  <c r="H35" i="3"/>
  <c r="G35" i="3"/>
  <c r="F35" i="3"/>
  <c r="E35" i="3"/>
  <c r="D35" i="3"/>
  <c r="C35" i="3"/>
  <c r="B35" i="3"/>
  <c r="A30" i="3"/>
  <c r="L20" i="3"/>
  <c r="K20" i="3"/>
  <c r="J20" i="3"/>
  <c r="I20" i="3"/>
  <c r="H20" i="3"/>
  <c r="L19" i="3"/>
  <c r="K19" i="3"/>
  <c r="J19" i="3"/>
  <c r="I19" i="3"/>
  <c r="H19" i="3"/>
  <c r="L18" i="3"/>
  <c r="K18" i="3"/>
  <c r="J18" i="3"/>
  <c r="I18" i="3"/>
  <c r="H18" i="3"/>
  <c r="L17" i="3"/>
  <c r="K17" i="3"/>
  <c r="J17" i="3"/>
  <c r="I17" i="3"/>
  <c r="H17" i="3"/>
  <c r="L16" i="3"/>
  <c r="K16" i="3"/>
  <c r="J16" i="3"/>
  <c r="I16" i="3"/>
  <c r="H16" i="3"/>
  <c r="G16" i="3"/>
  <c r="F16" i="3"/>
  <c r="E16" i="3"/>
  <c r="D16" i="3"/>
  <c r="C16" i="3"/>
  <c r="B16" i="3"/>
  <c r="L11" i="3"/>
  <c r="K11" i="3"/>
  <c r="J11" i="3"/>
  <c r="I11" i="3"/>
  <c r="H11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G7" i="3"/>
  <c r="F7" i="3"/>
  <c r="E7" i="3"/>
  <c r="D7" i="3"/>
  <c r="C7" i="3"/>
  <c r="B7" i="3"/>
  <c r="A2" i="3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L175" i="2"/>
  <c r="G175" i="2"/>
  <c r="D175" i="2"/>
  <c r="N175" i="2" s="1"/>
  <c r="B175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M147" i="2"/>
  <c r="L147" i="2"/>
  <c r="K147" i="2"/>
  <c r="J147" i="2"/>
  <c r="I147" i="2"/>
  <c r="H147" i="2"/>
  <c r="G147" i="2"/>
  <c r="F175" i="2" s="1"/>
  <c r="F147" i="2"/>
  <c r="E175" i="2" s="1"/>
  <c r="E147" i="2"/>
  <c r="D147" i="2"/>
  <c r="C175" i="2" s="1"/>
  <c r="C147" i="2"/>
  <c r="B147" i="2"/>
  <c r="B145" i="2"/>
  <c r="A142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B117" i="2"/>
  <c r="A114" i="2"/>
  <c r="K100" i="2"/>
  <c r="J100" i="2"/>
  <c r="I100" i="2"/>
  <c r="H100" i="2"/>
  <c r="G100" i="2"/>
  <c r="F100" i="2"/>
  <c r="K90" i="2"/>
  <c r="J90" i="2"/>
  <c r="I90" i="2"/>
  <c r="H90" i="2"/>
  <c r="G90" i="2"/>
  <c r="F90" i="2"/>
  <c r="A86" i="2"/>
  <c r="G73" i="2"/>
  <c r="G72" i="2"/>
  <c r="F72" i="2"/>
  <c r="F73" i="2" s="1"/>
  <c r="E72" i="2"/>
  <c r="E73" i="2" s="1"/>
  <c r="D72" i="2"/>
  <c r="D73" i="2" s="1"/>
  <c r="C72" i="2"/>
  <c r="C73" i="2" s="1"/>
  <c r="B72" i="2"/>
  <c r="B73" i="2" s="1"/>
  <c r="G71" i="2"/>
  <c r="F71" i="2"/>
  <c r="E71" i="2"/>
  <c r="D71" i="2"/>
  <c r="C71" i="2"/>
  <c r="B71" i="2"/>
  <c r="M63" i="2"/>
  <c r="L63" i="2"/>
  <c r="K63" i="2"/>
  <c r="J63" i="2"/>
  <c r="I63" i="2"/>
  <c r="H63" i="2"/>
  <c r="G63" i="2"/>
  <c r="F63" i="2"/>
  <c r="E63" i="2"/>
  <c r="D63" i="2"/>
  <c r="C63" i="2"/>
  <c r="B63" i="2"/>
  <c r="A58" i="2"/>
  <c r="L56" i="2"/>
  <c r="K56" i="2"/>
  <c r="G56" i="2"/>
  <c r="F56" i="2"/>
  <c r="E56" i="2"/>
  <c r="J56" i="2" s="1"/>
  <c r="D56" i="2"/>
  <c r="I56" i="2" s="1"/>
  <c r="C56" i="2"/>
  <c r="H56" i="2" s="1"/>
  <c r="B56" i="2"/>
  <c r="G55" i="2"/>
  <c r="L55" i="2" s="1"/>
  <c r="F55" i="2"/>
  <c r="K55" i="2" s="1"/>
  <c r="E55" i="2"/>
  <c r="D55" i="2"/>
  <c r="J55" i="2" s="1"/>
  <c r="C55" i="2"/>
  <c r="B55" i="2"/>
  <c r="H55" i="2" s="1"/>
  <c r="J54" i="2"/>
  <c r="I54" i="2"/>
  <c r="G54" i="2"/>
  <c r="L54" i="2" s="1"/>
  <c r="F54" i="2"/>
  <c r="E54" i="2"/>
  <c r="K54" i="2" s="1"/>
  <c r="D54" i="2"/>
  <c r="C54" i="2"/>
  <c r="H54" i="2" s="1"/>
  <c r="B54" i="2"/>
  <c r="L53" i="2"/>
  <c r="K53" i="2"/>
  <c r="J53" i="2"/>
  <c r="I53" i="2"/>
  <c r="H53" i="2"/>
  <c r="G53" i="2"/>
  <c r="F53" i="2"/>
  <c r="E53" i="2"/>
  <c r="D53" i="2"/>
  <c r="C53" i="2"/>
  <c r="B53" i="2"/>
  <c r="L48" i="2"/>
  <c r="K48" i="2"/>
  <c r="J48" i="2"/>
  <c r="I48" i="2"/>
  <c r="H48" i="2"/>
  <c r="L47" i="2"/>
  <c r="K47" i="2"/>
  <c r="J47" i="2"/>
  <c r="I47" i="2"/>
  <c r="H47" i="2"/>
  <c r="L46" i="2"/>
  <c r="K46" i="2"/>
  <c r="J46" i="2"/>
  <c r="I46" i="2"/>
  <c r="H46" i="2"/>
  <c r="L45" i="2"/>
  <c r="K45" i="2"/>
  <c r="J45" i="2"/>
  <c r="I45" i="2"/>
  <c r="H45" i="2"/>
  <c r="L44" i="2"/>
  <c r="K44" i="2"/>
  <c r="J44" i="2"/>
  <c r="I44" i="2"/>
  <c r="H44" i="2"/>
  <c r="G44" i="2"/>
  <c r="F44" i="2"/>
  <c r="E44" i="2"/>
  <c r="D44" i="2"/>
  <c r="C44" i="2"/>
  <c r="B44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G35" i="2"/>
  <c r="F35" i="2"/>
  <c r="E35" i="2"/>
  <c r="D35" i="2"/>
  <c r="C35" i="2"/>
  <c r="B35" i="2"/>
  <c r="A30" i="2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G15" i="2"/>
  <c r="F15" i="2"/>
  <c r="E15" i="2"/>
  <c r="D15" i="2"/>
  <c r="C15" i="2"/>
  <c r="B15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G6" i="2"/>
  <c r="F6" i="2"/>
  <c r="E6" i="2"/>
  <c r="D6" i="2"/>
  <c r="C6" i="2"/>
  <c r="B6" i="2"/>
  <c r="A1" i="2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J119" i="1"/>
  <c r="I119" i="1"/>
  <c r="H119" i="1"/>
  <c r="G119" i="1"/>
  <c r="F152" i="1" s="1"/>
  <c r="K152" i="1" s="1"/>
  <c r="P152" i="1" s="1"/>
  <c r="F119" i="1"/>
  <c r="E152" i="1" s="1"/>
  <c r="J152" i="1" s="1"/>
  <c r="O152" i="1" s="1"/>
  <c r="E119" i="1"/>
  <c r="D152" i="1" s="1"/>
  <c r="I152" i="1" s="1"/>
  <c r="N152" i="1" s="1"/>
  <c r="D119" i="1"/>
  <c r="C152" i="1" s="1"/>
  <c r="H152" i="1" s="1"/>
  <c r="M152" i="1" s="1"/>
  <c r="C119" i="1"/>
  <c r="B152" i="1" s="1"/>
  <c r="G152" i="1" s="1"/>
  <c r="L152" i="1" s="1"/>
  <c r="B119" i="1"/>
  <c r="B117" i="1"/>
  <c r="A114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K104" i="1"/>
  <c r="J104" i="1"/>
  <c r="G104" i="1"/>
  <c r="M104" i="1" s="1"/>
  <c r="F104" i="1"/>
  <c r="L104" i="1" s="1"/>
  <c r="E104" i="1"/>
  <c r="D104" i="1"/>
  <c r="C104" i="1"/>
  <c r="I104" i="1" s="1"/>
  <c r="B104" i="1"/>
  <c r="H104" i="1" s="1"/>
  <c r="K98" i="1"/>
  <c r="J98" i="1"/>
  <c r="I98" i="1"/>
  <c r="H98" i="1"/>
  <c r="G98" i="1"/>
  <c r="F98" i="1"/>
  <c r="K90" i="1"/>
  <c r="J90" i="1"/>
  <c r="I90" i="1"/>
  <c r="H90" i="1"/>
  <c r="G90" i="1"/>
  <c r="F90" i="1"/>
  <c r="A86" i="1"/>
  <c r="G73" i="1"/>
  <c r="G74" i="1" s="1"/>
  <c r="G75" i="1" s="1"/>
  <c r="B73" i="1"/>
  <c r="G72" i="1"/>
  <c r="F72" i="1"/>
  <c r="F73" i="1" s="1"/>
  <c r="F74" i="1" s="1"/>
  <c r="F75" i="1" s="1"/>
  <c r="E72" i="1"/>
  <c r="E73" i="1" s="1"/>
  <c r="D72" i="1"/>
  <c r="D73" i="1" s="1"/>
  <c r="D74" i="1" s="1"/>
  <c r="D75" i="1" s="1"/>
  <c r="C72" i="1"/>
  <c r="C73" i="1" s="1"/>
  <c r="C74" i="1" s="1"/>
  <c r="C75" i="1" s="1"/>
  <c r="B72" i="1"/>
  <c r="G71" i="1"/>
  <c r="F71" i="1"/>
  <c r="E71" i="1"/>
  <c r="D71" i="1"/>
  <c r="C71" i="1"/>
  <c r="B71" i="1"/>
  <c r="J63" i="1"/>
  <c r="I63" i="1"/>
  <c r="H63" i="1"/>
  <c r="G63" i="1"/>
  <c r="M63" i="1" s="1"/>
  <c r="F63" i="1"/>
  <c r="L63" i="1" s="1"/>
  <c r="E63" i="1"/>
  <c r="K63" i="1" s="1"/>
  <c r="D63" i="1"/>
  <c r="C63" i="1"/>
  <c r="B63" i="1"/>
  <c r="A58" i="1"/>
  <c r="L56" i="1"/>
  <c r="G56" i="1"/>
  <c r="F56" i="1"/>
  <c r="K56" i="1" s="1"/>
  <c r="E56" i="1"/>
  <c r="J56" i="1" s="1"/>
  <c r="D56" i="1"/>
  <c r="I56" i="1" s="1"/>
  <c r="C56" i="1"/>
  <c r="H56" i="1" s="1"/>
  <c r="B56" i="1"/>
  <c r="I55" i="1"/>
  <c r="H55" i="1"/>
  <c r="G55" i="1"/>
  <c r="L55" i="1" s="1"/>
  <c r="F55" i="1"/>
  <c r="K55" i="1" s="1"/>
  <c r="E55" i="1"/>
  <c r="J55" i="1" s="1"/>
  <c r="D55" i="1"/>
  <c r="C55" i="1"/>
  <c r="B55" i="1"/>
  <c r="L54" i="1"/>
  <c r="K54" i="1"/>
  <c r="J54" i="1"/>
  <c r="G54" i="1"/>
  <c r="F54" i="1"/>
  <c r="E54" i="1"/>
  <c r="D54" i="1"/>
  <c r="I54" i="1" s="1"/>
  <c r="C54" i="1"/>
  <c r="H54" i="1" s="1"/>
  <c r="B54" i="1"/>
  <c r="L53" i="1"/>
  <c r="K53" i="1"/>
  <c r="J53" i="1"/>
  <c r="I53" i="1"/>
  <c r="H53" i="1"/>
  <c r="G53" i="1"/>
  <c r="F53" i="1"/>
  <c r="E53" i="1"/>
  <c r="D53" i="1"/>
  <c r="C53" i="1"/>
  <c r="B53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G44" i="1"/>
  <c r="F44" i="1"/>
  <c r="E44" i="1"/>
  <c r="D44" i="1"/>
  <c r="C44" i="1"/>
  <c r="B44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G35" i="1"/>
  <c r="F35" i="1"/>
  <c r="E35" i="1"/>
  <c r="D35" i="1"/>
  <c r="C35" i="1"/>
  <c r="B35" i="1"/>
  <c r="A3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G15" i="1"/>
  <c r="F15" i="1"/>
  <c r="E15" i="1"/>
  <c r="D15" i="1"/>
  <c r="C15" i="1"/>
  <c r="B15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C20" i="15" l="1"/>
  <c r="K20" i="15"/>
  <c r="M20" i="15"/>
  <c r="E20" i="15"/>
  <c r="H12" i="13"/>
  <c r="H39" i="13" s="1"/>
  <c r="I12" i="13"/>
  <c r="I39" i="13" s="1"/>
  <c r="B11" i="13"/>
  <c r="C12" i="13" s="1"/>
  <c r="J12" i="13"/>
  <c r="J39" i="13" s="1"/>
  <c r="E12" i="13"/>
  <c r="E39" i="13" s="1"/>
  <c r="G12" i="13"/>
  <c r="G39" i="13" s="1"/>
  <c r="D11" i="13"/>
  <c r="D12" i="13" s="1"/>
  <c r="D39" i="13" s="1"/>
  <c r="B7" i="13"/>
  <c r="G179" i="12"/>
  <c r="L179" i="12"/>
  <c r="G74" i="12"/>
  <c r="G75" i="12" s="1"/>
  <c r="N179" i="12"/>
  <c r="I179" i="12"/>
  <c r="D74" i="12"/>
  <c r="D75" i="12" s="1"/>
  <c r="O179" i="12"/>
  <c r="J179" i="12"/>
  <c r="P179" i="12"/>
  <c r="K179" i="12"/>
  <c r="F74" i="12"/>
  <c r="F75" i="12" s="1"/>
  <c r="I54" i="12"/>
  <c r="K56" i="12"/>
  <c r="M179" i="12"/>
  <c r="F74" i="11"/>
  <c r="F75" i="11" s="1"/>
  <c r="G74" i="11"/>
  <c r="G75" i="11" s="1"/>
  <c r="D74" i="11"/>
  <c r="D75" i="11" s="1"/>
  <c r="I54" i="11"/>
  <c r="K56" i="11"/>
  <c r="G181" i="10"/>
  <c r="L181" i="10"/>
  <c r="N181" i="10"/>
  <c r="I181" i="10"/>
  <c r="O181" i="10"/>
  <c r="J181" i="10"/>
  <c r="F75" i="10"/>
  <c r="F76" i="10" s="1"/>
  <c r="P181" i="10"/>
  <c r="K181" i="10"/>
  <c r="G179" i="9"/>
  <c r="L179" i="9"/>
  <c r="H179" i="9"/>
  <c r="M179" i="9"/>
  <c r="F74" i="9"/>
  <c r="F75" i="9" s="1"/>
  <c r="N179" i="9"/>
  <c r="I179" i="9"/>
  <c r="P179" i="9"/>
  <c r="K179" i="9"/>
  <c r="D74" i="9"/>
  <c r="D75" i="9" s="1"/>
  <c r="I56" i="9"/>
  <c r="J179" i="9"/>
  <c r="I54" i="9"/>
  <c r="K56" i="9"/>
  <c r="A58" i="9"/>
  <c r="A113" i="9"/>
  <c r="A30" i="9"/>
  <c r="A85" i="9"/>
  <c r="E74" i="8"/>
  <c r="E75" i="8" s="1"/>
  <c r="I63" i="8"/>
  <c r="C71" i="8"/>
  <c r="G89" i="8" s="1"/>
  <c r="C118" i="8" s="1"/>
  <c r="G74" i="8"/>
  <c r="G75" i="8" s="1"/>
  <c r="D74" i="8"/>
  <c r="D75" i="8" s="1"/>
  <c r="F74" i="8"/>
  <c r="F75" i="8" s="1"/>
  <c r="J63" i="8"/>
  <c r="D71" i="8"/>
  <c r="H89" i="8" s="1"/>
  <c r="D118" i="8" s="1"/>
  <c r="H118" i="8"/>
  <c r="H132" i="8" s="1"/>
  <c r="B132" i="8"/>
  <c r="E71" i="8"/>
  <c r="I89" i="8" s="1"/>
  <c r="E118" i="8" s="1"/>
  <c r="K63" i="8"/>
  <c r="F71" i="8"/>
  <c r="J89" i="8" s="1"/>
  <c r="F118" i="8" s="1"/>
  <c r="L63" i="8"/>
  <c r="M63" i="8"/>
  <c r="G71" i="8"/>
  <c r="K89" i="8" s="1"/>
  <c r="G118" i="8" s="1"/>
  <c r="I54" i="8"/>
  <c r="K56" i="8"/>
  <c r="E18" i="6"/>
  <c r="M18" i="6"/>
  <c r="G18" i="6"/>
  <c r="J11" i="5"/>
  <c r="J37" i="5" s="1"/>
  <c r="C11" i="5"/>
  <c r="K11" i="5"/>
  <c r="C74" i="4"/>
  <c r="C75" i="4" s="1"/>
  <c r="F74" i="4"/>
  <c r="F75" i="4" s="1"/>
  <c r="J55" i="4"/>
  <c r="I56" i="4"/>
  <c r="E147" i="3"/>
  <c r="D184" i="3" s="1"/>
  <c r="K119" i="3"/>
  <c r="K147" i="3" s="1"/>
  <c r="F147" i="3"/>
  <c r="E184" i="3" s="1"/>
  <c r="L119" i="3"/>
  <c r="L147" i="3" s="1"/>
  <c r="C74" i="3"/>
  <c r="C75" i="3" s="1"/>
  <c r="J119" i="3"/>
  <c r="J147" i="3" s="1"/>
  <c r="D147" i="3"/>
  <c r="C184" i="3" s="1"/>
  <c r="F74" i="3"/>
  <c r="F75" i="3" s="1"/>
  <c r="G147" i="3"/>
  <c r="F184" i="3" s="1"/>
  <c r="M119" i="3"/>
  <c r="M147" i="3" s="1"/>
  <c r="I119" i="3"/>
  <c r="I147" i="3" s="1"/>
  <c r="C147" i="3"/>
  <c r="B184" i="3" s="1"/>
  <c r="C74" i="2"/>
  <c r="C75" i="2" s="1"/>
  <c r="H175" i="2"/>
  <c r="M175" i="2"/>
  <c r="E74" i="2"/>
  <c r="E75" i="2" s="1"/>
  <c r="F74" i="2"/>
  <c r="F75" i="2" s="1"/>
  <c r="O175" i="2"/>
  <c r="J175" i="2"/>
  <c r="D74" i="2"/>
  <c r="D75" i="2" s="1"/>
  <c r="P175" i="2"/>
  <c r="K175" i="2"/>
  <c r="G74" i="2"/>
  <c r="G75" i="2" s="1"/>
  <c r="I55" i="2"/>
  <c r="I175" i="2"/>
  <c r="E74" i="1"/>
  <c r="E75" i="1" s="1"/>
  <c r="K119" i="1"/>
  <c r="L119" i="1"/>
  <c r="M119" i="1"/>
  <c r="D13" i="13" l="1"/>
  <c r="E13" i="13" s="1"/>
  <c r="F13" i="13" s="1"/>
  <c r="G13" i="13" s="1"/>
  <c r="H13" i="13" s="1"/>
  <c r="I13" i="13" s="1"/>
  <c r="J13" i="13" s="1"/>
  <c r="K13" i="13" s="1"/>
  <c r="C13" i="13"/>
  <c r="C39" i="13"/>
  <c r="K12" i="13"/>
  <c r="F12" i="13"/>
  <c r="F39" i="13" s="1"/>
  <c r="J118" i="8"/>
  <c r="J132" i="8" s="1"/>
  <c r="D132" i="8"/>
  <c r="C162" i="8" s="1"/>
  <c r="H162" i="8" s="1"/>
  <c r="M162" i="8" s="1"/>
  <c r="G132" i="8"/>
  <c r="F162" i="8" s="1"/>
  <c r="K162" i="8" s="1"/>
  <c r="P162" i="8" s="1"/>
  <c r="M118" i="8"/>
  <c r="M132" i="8" s="1"/>
  <c r="F132" i="8"/>
  <c r="E162" i="8" s="1"/>
  <c r="J162" i="8" s="1"/>
  <c r="O162" i="8" s="1"/>
  <c r="L118" i="8"/>
  <c r="L132" i="8" s="1"/>
  <c r="I118" i="8"/>
  <c r="I132" i="8" s="1"/>
  <c r="C132" i="8"/>
  <c r="B162" i="8" s="1"/>
  <c r="G162" i="8" s="1"/>
  <c r="L162" i="8" s="1"/>
  <c r="E132" i="8"/>
  <c r="D162" i="8" s="1"/>
  <c r="I162" i="8" s="1"/>
  <c r="N162" i="8" s="1"/>
  <c r="K118" i="8"/>
  <c r="K132" i="8" s="1"/>
  <c r="D12" i="5"/>
  <c r="E12" i="5" s="1"/>
  <c r="F12" i="5" s="1"/>
  <c r="G12" i="5" s="1"/>
  <c r="H12" i="5" s="1"/>
  <c r="I12" i="5" s="1"/>
  <c r="J12" i="5" s="1"/>
  <c r="K12" i="5" s="1"/>
  <c r="C12" i="5"/>
  <c r="B11" i="5"/>
  <c r="C37" i="5"/>
  <c r="H184" i="3"/>
  <c r="M184" i="3"/>
  <c r="G184" i="3"/>
  <c r="L184" i="3"/>
  <c r="O184" i="3"/>
  <c r="J184" i="3"/>
  <c r="P184" i="3"/>
  <c r="K184" i="3"/>
  <c r="N184" i="3"/>
  <c r="I184" i="3"/>
  <c r="B12" i="13" l="1"/>
</calcChain>
</file>

<file path=xl/sharedStrings.xml><?xml version="1.0" encoding="utf-8"?>
<sst xmlns="http://schemas.openxmlformats.org/spreadsheetml/2006/main" count="2025" uniqueCount="262">
  <si>
    <r>
      <t>ตารางแสดงค่าสถิติ ผลการทดสอบระดับชาติขั้นพื้นฐาน (</t>
    </r>
    <r>
      <rPr>
        <b/>
        <sz val="10"/>
        <rFont val="Century"/>
        <family val="1"/>
      </rPr>
      <t>O-NET</t>
    </r>
    <r>
      <rPr>
        <b/>
        <sz val="16"/>
        <rFont val="Freesia News"/>
        <family val="2"/>
      </rPr>
      <t>) ชั้นมัธยมศึกษาปีที่ 3 ปีการศึกษา 2558 - 2563</t>
    </r>
  </si>
  <si>
    <t>โรงเรียนลำปางกัลยาณี : 1052012008 : วิชา ภาษาไทย (91)</t>
  </si>
  <si>
    <t>จำนวนผู้เข้าสอบ วิชาภาษาไทย</t>
  </si>
  <si>
    <t>หน่วยงาน</t>
  </si>
  <si>
    <t>จำนวนผู้เข้าสอบ</t>
  </si>
  <si>
    <t>ผลต่างจำนวนผู้เข้าสอบแยกตามระดับหน่วยงาน</t>
  </si>
  <si>
    <t>ปีการศึกษา</t>
  </si>
  <si>
    <t>ระหว่างปีการศึกษา</t>
  </si>
  <si>
    <t>58/59</t>
  </si>
  <si>
    <t>59/60</t>
  </si>
  <si>
    <t>60/61</t>
  </si>
  <si>
    <t>61/62</t>
  </si>
  <si>
    <t>62/63</t>
  </si>
  <si>
    <t>ระดับโรงเรียน</t>
  </si>
  <si>
    <t>ระดับจังหวัด</t>
  </si>
  <si>
    <t>ระดับสังกัด</t>
  </si>
  <si>
    <t>ระดับประเทศ</t>
  </si>
  <si>
    <t>คะแนนสูงสุด วิชาภาษาไทย</t>
  </si>
  <si>
    <t>คะแนนสูงสุด</t>
  </si>
  <si>
    <t>ผลต่างคะแนนสูงสุดแยกตามระดับหน่วยงาน</t>
  </si>
  <si>
    <t>คะแนนต่ำสุด วิชาภาษาไทย</t>
  </si>
  <si>
    <t>คะแนนต่ำสุด</t>
  </si>
  <si>
    <t>ผลต่างคะแนนต่ำสุดแยกตามระดับหน่วยงาน</t>
  </si>
  <si>
    <t>คะแนนเฉลี่ย วิชาภาษาไทย</t>
  </si>
  <si>
    <t>คะแนนเฉลี่ย</t>
  </si>
  <si>
    <t>ผลต่างคะแนนเฉลี่ยแยกตามระดับหน่วยงาน</t>
  </si>
  <si>
    <t>ผลต่างคะแนนเฉลี่ยวิชาภาษาไทย ระดับโรงเรียนกับระดับหน่วยงาน</t>
  </si>
  <si>
    <t>ผลต่างคะแนนเฉลี่ยระดับโรงเรียนกับระดับหน่วยงาน</t>
  </si>
  <si>
    <t>ค่าสถิติ วิชาภาษาไทย</t>
  </si>
  <si>
    <r>
      <rPr>
        <b/>
        <sz val="16"/>
        <rFont val="Freesia News"/>
        <family val="2"/>
      </rPr>
      <t>ส่วนเบี่ยงเบนมาตรฐาน</t>
    </r>
    <r>
      <rPr>
        <b/>
        <sz val="16"/>
        <rFont val="Century"/>
        <family val="1"/>
      </rPr>
      <t xml:space="preserve"> </t>
    </r>
    <r>
      <rPr>
        <b/>
        <sz val="12"/>
        <rFont val="Century"/>
        <family val="1"/>
      </rPr>
      <t>(S.D.)</t>
    </r>
  </si>
  <si>
    <r>
      <rPr>
        <b/>
        <sz val="16"/>
        <rFont val="Freesia News"/>
        <family val="2"/>
      </rPr>
      <t>มัธยฐาน</t>
    </r>
    <r>
      <rPr>
        <b/>
        <sz val="16"/>
        <rFont val="Century"/>
        <family val="1"/>
      </rPr>
      <t xml:space="preserve"> </t>
    </r>
    <r>
      <rPr>
        <b/>
        <sz val="12"/>
        <rFont val="Century"/>
        <family val="1"/>
      </rPr>
      <t>(Median.)</t>
    </r>
  </si>
  <si>
    <t>ระดับสังกัด (สพฐ)</t>
  </si>
  <si>
    <t>ระดับประเทศ (ทุกสังกัด)</t>
  </si>
  <si>
    <t>ค่าสถิติเปรียบเทียบและการพัฒนา วิชาภาษาไทย  ม. 3</t>
  </si>
  <si>
    <t>ค่าสถิติ</t>
  </si>
  <si>
    <t>Z-Score</t>
  </si>
  <si>
    <t>T-Score</t>
  </si>
  <si>
    <r>
      <t xml:space="preserve">ผลต่าง </t>
    </r>
    <r>
      <rPr>
        <sz val="16"/>
        <rFont val="Century"/>
        <family val="1"/>
      </rPr>
      <t>T-Score</t>
    </r>
  </si>
  <si>
    <t>ร้อยละการพัฒนา</t>
  </si>
  <si>
    <t>คะแนนเต็มรายมาตรฐานการเรียนรู้ วิชาภาษาไทย</t>
  </si>
  <si>
    <t>มาตรฐานการเรียนรู้</t>
  </si>
  <si>
    <t>สาระการเรียนรู้</t>
  </si>
  <si>
    <t>คะแนนเต็ม ปีการศึกษา</t>
  </si>
  <si>
    <t>มาตรฐาน ท 1.1</t>
  </si>
  <si>
    <t>การอ่าน</t>
  </si>
  <si>
    <t>มาตรฐาน ท 2.1</t>
  </si>
  <si>
    <t>การเขียน</t>
  </si>
  <si>
    <t>มาตรฐาน ท 3.1</t>
  </si>
  <si>
    <t>การฟัง การดูและการพูด</t>
  </si>
  <si>
    <t>มาตรฐาน ท 4.1</t>
  </si>
  <si>
    <t>หลักการใช้ภาษา</t>
  </si>
  <si>
    <t>มาตรฐาน ท 4.2</t>
  </si>
  <si>
    <t>-</t>
  </si>
  <si>
    <t>มาตรฐาน ท 5.1</t>
  </si>
  <si>
    <t>วรรณคดีและวรรณกรรม</t>
  </si>
  <si>
    <t>บูรณาการ</t>
  </si>
  <si>
    <t>รวม</t>
  </si>
  <si>
    <t>คะแนนเฉลี่ย แยกตามมาตรฐานการเรียนรู้  วิชาภาษาไทย (91)</t>
  </si>
  <si>
    <t>ระหว่างปีการศึกษา 2558-2563</t>
  </si>
  <si>
    <t>โรงเรียนลำปางกัลยาณี : 1052012008 : วิชา ภาษาอังกฤษ (93)</t>
  </si>
  <si>
    <t>จำนวนผู้เข้าสอบ วิชาภาษาอังกฤษ</t>
  </si>
  <si>
    <t>คะแนนสูงสุด วิชาภาษาอังกฤษ</t>
  </si>
  <si>
    <t>คะแนนต่ำสุด วิชาภาษาอังกฤษ</t>
  </si>
  <si>
    <t>คะแนนเฉลี่ย วิชาภาษาอังกฤษ</t>
  </si>
  <si>
    <t>ผลต่างคะแนนเฉลี่ยวิชาภาษาอังกฤษ ระดับโรงเรียนกับระดับหน่วยงาน</t>
  </si>
  <si>
    <t>ค่าสถิติ วิชาภาษาอังกฤษ</t>
  </si>
  <si>
    <t>ค่าสถิติเปรียบเทียบและการพัฒนา วิชาภาษาอังกฤษ ม. 3</t>
  </si>
  <si>
    <t>คะแนนเต็มรายมาตรฐานการเรียนรู้ วิชาภาษาอังกฤษ</t>
  </si>
  <si>
    <t>สาระการเรียนรู้วิชาภาษาอังกฤษ</t>
  </si>
  <si>
    <t>มาตรฐาน ต 1.1</t>
  </si>
  <si>
    <t>ภาษาเพื่อการสื่อสาร</t>
  </si>
  <si>
    <t>มาตรฐาน ต 1.2</t>
  </si>
  <si>
    <t>มาตรฐาน ต 1.3</t>
  </si>
  <si>
    <t>มาตรฐาน ต 2.1</t>
  </si>
  <si>
    <t>ภาษาและวัฒนธรรม</t>
  </si>
  <si>
    <t>มาตรฐาน ต 2.2</t>
  </si>
  <si>
    <t>มาตรฐาน ต 3.1</t>
  </si>
  <si>
    <t>ภาษากับความสัมพันธ์กับกลุ่มสาระการเรียนรู้อื่น</t>
  </si>
  <si>
    <t>มาตรฐาน ต 4.1</t>
  </si>
  <si>
    <t>ภาษากับความสัมพันธ์กับชุมชนและโลก</t>
  </si>
  <si>
    <t>มาตรฐาน ต 4.2</t>
  </si>
  <si>
    <t xml:space="preserve"> </t>
  </si>
  <si>
    <t>คะแนนเฉลี่ย แยกตามมาตรฐานการเรียนรู้  วิชาภาษาอังกฤษ (93)</t>
  </si>
  <si>
    <t>โรงเรียนลำปางกัลยาณี : 1052012008 : วิชา คณิตศาสตร์ (94)</t>
  </si>
  <si>
    <t>จำนวนผู้เข้าสอบ วิชาคณิตศาสตร์</t>
  </si>
  <si>
    <t>คะแนนสูงสุด วิชาคณิตศาสตร์</t>
  </si>
  <si>
    <t>คะแนนต่ำสุด วิชาคณิตศาสตร์</t>
  </si>
  <si>
    <t>คะแนนเฉลี่ย วิชาคณิตศาสตร์</t>
  </si>
  <si>
    <t>ผลต่างคะแนนเฉลี่ยวิชาคณิตศาสตร์ ระดับโรงเรียนกับระดับหน่วยงาน</t>
  </si>
  <si>
    <t>ค่าสถิติ วิชาคณิตศาสตร์</t>
  </si>
  <si>
    <t xml:space="preserve">ระดับประเทศ </t>
  </si>
  <si>
    <t xml:space="preserve">                                </t>
  </si>
  <si>
    <t>ค่าสถิติเปรียบเทียบและการพัฒนา วิชาคณิตศาสตร์ ม. 3</t>
  </si>
  <si>
    <t>คะแนนเต็มรายมาตรฐานการเรียนรู้ วิชาคณิตศาสตร์</t>
  </si>
  <si>
    <t>มาตรฐาน ค 1.1</t>
  </si>
  <si>
    <t>จำนวนและการดำเนินการ</t>
  </si>
  <si>
    <t>มาตรฐาน ค 1.2</t>
  </si>
  <si>
    <t>มาตรฐาน ค 1.3</t>
  </si>
  <si>
    <t>มาตรฐาน ค 1.4</t>
  </si>
  <si>
    <t>มาตรฐาน ค 2.1</t>
  </si>
  <si>
    <t>การวัด</t>
  </si>
  <si>
    <t>มาตรฐาน ค 2.2</t>
  </si>
  <si>
    <t>มาตรฐาน ค 2.3</t>
  </si>
  <si>
    <t>มาตรฐาน ค 3.1</t>
  </si>
  <si>
    <t>เรขาคณิต</t>
  </si>
  <si>
    <t>มาตรฐาน ค 3.2</t>
  </si>
  <si>
    <t>มาตรฐาน ค 4.1</t>
  </si>
  <si>
    <t>พีชคณิต</t>
  </si>
  <si>
    <t>มาตรฐาน ค 4.2</t>
  </si>
  <si>
    <t>มาตรฐาน ค 5.1</t>
  </si>
  <si>
    <t>การวิเคราะห์ข้อมูลและความน่าจะเป็น</t>
  </si>
  <si>
    <t>มาตรฐาน ค 5.2</t>
  </si>
  <si>
    <t>มาตรฐาน ค 5.3</t>
  </si>
  <si>
    <t>มาตรฐาน ค 6.1</t>
  </si>
  <si>
    <t>ทักษะ/กระบวนการทางคณิตศาสตร์</t>
  </si>
  <si>
    <t>มาตรฐาน ค 6.2</t>
  </si>
  <si>
    <t>มาตรฐาน ค 6.3</t>
  </si>
  <si>
    <t>มาตรฐาน ค 6.4</t>
  </si>
  <si>
    <t>มาตรฐาน ค 6.5</t>
  </si>
  <si>
    <t>คะแนนเฉลี่ย แยกตามมาตรฐานการเรียนรู้  วิชาคณิตศาสตร์ (94)</t>
  </si>
  <si>
    <t>โรงเรียนลำปางกัลยาณี : 1052012008 : วิชา วิทยาศาสตร์  (95)</t>
  </si>
  <si>
    <t>จำนวนผู้เข้าสอบ วิชาวิทยาศาสตร์</t>
  </si>
  <si>
    <t>คะแนนสูงสุด วิชาวิทยาศาสตร์</t>
  </si>
  <si>
    <t>คะแนนต่ำสุด วิชาวิทยาศาสตร์</t>
  </si>
  <si>
    <t>คะแนนเฉลี่ย วิชาวิทยาศาสตร์</t>
  </si>
  <si>
    <t>ผลต่างคะแนนเฉลี่ยวิชาวิทยาศาสตร์ ระดับโรงเรียนกับระดับหน่วยงาน</t>
  </si>
  <si>
    <t>ค่าสถิติ วิชาวิทยาศาสตร์</t>
  </si>
  <si>
    <t>ค่าสถิติเปรียบเทียบและการพัฒนา วิชาวิทยาศาสตร์ ม. 3</t>
  </si>
  <si>
    <t>คะแนนเต็มรายมาตรฐานการเรียนรู้ วิชาวิทยาศาสตร์</t>
  </si>
  <si>
    <t>มาตรฐาน ว 1.1</t>
  </si>
  <si>
    <t>สิ่งมีชีวิตกับกระบงนการดำรงชีวิต</t>
  </si>
  <si>
    <t>มาตรฐาน ว 1.2</t>
  </si>
  <si>
    <t>มาตรฐาน ว 1.3</t>
  </si>
  <si>
    <t>มาตรฐาน ว 2.1</t>
  </si>
  <si>
    <t>ชีวิตกับสิ่งแวดล้อม</t>
  </si>
  <si>
    <t>มาตรฐาน ว 2.2</t>
  </si>
  <si>
    <t>มาตรฐาน ว 2.3</t>
  </si>
  <si>
    <t>มาตรฐาน ว 3.1</t>
  </si>
  <si>
    <t>สารและสมบัติของสาร</t>
  </si>
  <si>
    <t>มาตรฐาน ว 3.2</t>
  </si>
  <si>
    <t>มาตรฐาน ว 4.1</t>
  </si>
  <si>
    <t>แรงและการเคลื่อนที่</t>
  </si>
  <si>
    <t>มาตรฐาน ว 4.2</t>
  </si>
  <si>
    <t>มาตรฐาน ว 5.1</t>
  </si>
  <si>
    <t>พลังงาน</t>
  </si>
  <si>
    <t>มาตรฐาน ว 6.1</t>
  </si>
  <si>
    <t>กระบวนการเปลี่ยนแปลงของโลก</t>
  </si>
  <si>
    <t>มาตรฐาน ว 7.1</t>
  </si>
  <si>
    <t>ดาราศาสตร์และอวกาศ</t>
  </si>
  <si>
    <t>มาตรฐาน ว 7.2</t>
  </si>
  <si>
    <t>มาตรฐาน ว 8.1</t>
  </si>
  <si>
    <t>ธรรมชาติของวิทยาศาสตร์และเทคโนโลยี</t>
  </si>
  <si>
    <t>คะแนนเฉลี่ย แยกตามมาตรฐานการเรียนรู้  วิชาวิทยาศาสตร์</t>
  </si>
  <si>
    <t>สรุปผลการทดสอบทางการศึกษาระดับชาติขั้นพื้นฐาน(ONET)  ชั้นมัธยมศึกษาปีที่  3 ปีการศึกษา 2563</t>
  </si>
  <si>
    <t>จำแนกตามจำนวนนักเรียนที่ได้ระดับผลการเรียน</t>
  </si>
  <si>
    <t>วิชา</t>
  </si>
  <si>
    <t>จำนวนนักเรียน</t>
  </si>
  <si>
    <t>จำนวนนักเรียนที่ได้ระดับผลการเรียน</t>
  </si>
  <si>
    <t>ทั้งหมด</t>
  </si>
  <si>
    <t>0</t>
  </si>
  <si>
    <t>ขาดสอบ</t>
  </si>
  <si>
    <t>คะแนน</t>
  </si>
  <si>
    <t>เกรด</t>
  </si>
  <si>
    <t>S.D.</t>
  </si>
  <si>
    <t>C.V.</t>
  </si>
  <si>
    <t>(คน)</t>
  </si>
  <si>
    <t>ดีเยี่ยม</t>
  </si>
  <si>
    <t>ดีมาก</t>
  </si>
  <si>
    <t>ดี</t>
  </si>
  <si>
    <t>ค่อนข้างดี</t>
  </si>
  <si>
    <t>ปานกลาง</t>
  </si>
  <si>
    <t>พอใช้</t>
  </si>
  <si>
    <t>ปรับปรุง</t>
  </si>
  <si>
    <t>ปรับปรุงอย่างยิ่ง</t>
  </si>
  <si>
    <t>เฉลี่ย</t>
  </si>
  <si>
    <t>รวมนักเรียนทุกวิชา</t>
  </si>
  <si>
    <t>รวมร้อยละ</t>
  </si>
  <si>
    <t>รวมระดับ</t>
  </si>
  <si>
    <t>สรุปผลการทดสอบทางการศึกษาระดับชาติขั้นพื้นฐาน(ONET)</t>
  </si>
  <si>
    <t>ชั้นมัธยมศึกษาปีที่ 3 ปีการศึกษา 2563</t>
  </si>
  <si>
    <t>จำแนกตามผลต่างของคะแนนเฉลี่ย</t>
  </si>
  <si>
    <t>คะแนนผ่าน</t>
  </si>
  <si>
    <t>จำนวนนักเรียนที่มีคะแนนสูงกว่าค่าเฉลี่ยระดับ</t>
  </si>
  <si>
    <t>โรงเรียน</t>
  </si>
  <si>
    <t>ประเทศ</t>
  </si>
  <si>
    <t>ร้อยละ 50 ขึ้นไป</t>
  </si>
  <si>
    <t>จำนวน(คน)</t>
  </si>
  <si>
    <t>ร้อยละ</t>
  </si>
  <si>
    <t>ดีเยี่ยม 4.00</t>
  </si>
  <si>
    <t>ดีมาก 3.50</t>
  </si>
  <si>
    <t>ดี 3.00</t>
  </si>
  <si>
    <t>ค่อนข้างดี  2.50</t>
  </si>
  <si>
    <t>ปานกลาง 2.00</t>
  </si>
  <si>
    <t>พอใช้ 1.50</t>
  </si>
  <si>
    <t>ปรับปรุง 1.00</t>
  </si>
  <si>
    <t>ปรับปรุงอย่างยิ่ง 0.00</t>
  </si>
  <si>
    <t xml:space="preserve">เปรียบเทียบ คะแนนเฉลี่ยรายวิชา ระหว่างระดับโรงเรียนกับระดับประเทศ </t>
  </si>
  <si>
    <t>รหัสวิชา</t>
  </si>
  <si>
    <t>เฉลี่ย/ปีการศึกษา</t>
  </si>
  <si>
    <t>91</t>
  </si>
  <si>
    <t>ภาษาไทย</t>
  </si>
  <si>
    <t>93</t>
  </si>
  <si>
    <t>ภาษาอังกฤษ</t>
  </si>
  <si>
    <t>94</t>
  </si>
  <si>
    <t>คณิตศาสตร์</t>
  </si>
  <si>
    <t>95</t>
  </si>
  <si>
    <t>วิทยาศาสตร์</t>
  </si>
  <si>
    <t xml:space="preserve">แสดง ผลต่างคะแนนเฉลี่ยรายวิชา ระหว่างระดับโรงเรียนกับระดับประเทศ </t>
  </si>
  <si>
    <t>ค่าเฉลี่ยสูงกว่า</t>
  </si>
  <si>
    <r>
      <t>ตารางแสดงค่าสถิติ ผลการทดสอบระดับชาติขั้นพื้นฐาน (</t>
    </r>
    <r>
      <rPr>
        <b/>
        <sz val="10"/>
        <rFont val="Century"/>
        <family val="1"/>
      </rPr>
      <t>O-NET</t>
    </r>
    <r>
      <rPr>
        <b/>
        <sz val="16"/>
        <rFont val="Freesia News"/>
        <family val="2"/>
      </rPr>
      <t>) ชั้นมัธยมศึกษาปีที่ 6 ปีการศึกษา 2558- 2563</t>
    </r>
  </si>
  <si>
    <t>โรงเรียนลำปางกัลยาณี : 1052012008 : วิชา ภาษาไทย (01)</t>
  </si>
  <si>
    <t>วิชาภาษาไทย</t>
  </si>
  <si>
    <t>ผลต่างคะแนนเฉลี่ย</t>
  </si>
  <si>
    <t>ระดับโรงเรียนกับระดับหน่วยงาน</t>
  </si>
  <si>
    <t>ค่าสถิติเปรียบเทียบและการพัฒนา  วิชาภาษาไทย ม.6</t>
  </si>
  <si>
    <t xml:space="preserve">  </t>
  </si>
  <si>
    <t>คะแนนเต็มรายมาตรฐานการเรียนรู้</t>
  </si>
  <si>
    <t>คะแนนเฉลี่ย แยกตามมาตรฐานการเรียนรู้</t>
  </si>
  <si>
    <t>โรงเรียนลำปางกัลยาณี : 1052012008 : วิชา สังคมศึกษา ศาสนาและวัฒนธรรม (02)</t>
  </si>
  <si>
    <t>วิชาสังคมศึกษา ศาสนาและวัฒนธรรม</t>
  </si>
  <si>
    <t>ค่าสถิติเปรียบเทียบและการพัฒนา วิชาสังคมศึกษา ศาสนาและวัฒนธรรม ม.6</t>
  </si>
  <si>
    <t>มาตรฐาน ส 1.1</t>
  </si>
  <si>
    <t>ศาสนา ศีลธรรม จริยธรรม</t>
  </si>
  <si>
    <t>มาตรฐาน ส 1.2</t>
  </si>
  <si>
    <t>มาตรฐาน ส 1.3</t>
  </si>
  <si>
    <t>มาตรฐาน ส 2.1</t>
  </si>
  <si>
    <t>หน้าที่พลเมือง วัฒนธรรม และการดำเนินชีวิตในสังคม</t>
  </si>
  <si>
    <t>มาตรฐาน ส 2.2</t>
  </si>
  <si>
    <t>มาตรฐาน ส 3.1</t>
  </si>
  <si>
    <t>เศรษฐศาสตร์</t>
  </si>
  <si>
    <t>มาตรฐาน ส 3.2</t>
  </si>
  <si>
    <t>มาตรฐาน ส 4.1</t>
  </si>
  <si>
    <t>ประวัติศาสตร์</t>
  </si>
  <si>
    <t>มาตรฐาน ส 4.2</t>
  </si>
  <si>
    <t>มาตรฐาน ส 4.3</t>
  </si>
  <si>
    <t>มาตรฐาน ส 5.1</t>
  </si>
  <si>
    <t>ภูมิศาสตร์</t>
  </si>
  <si>
    <t>มาตรฐาน ส 5.2</t>
  </si>
  <si>
    <t>โรงเรียนลำปางกัลยาณี : 1052012008 : วิชา ภาษาอังกฤษ (03)</t>
  </si>
  <si>
    <t>วิชาภาษาอังกฤษ</t>
  </si>
  <si>
    <t>ค่าสถิติเปรียบเทียบและการพัฒนา  วิชาภาษาอังกฤษ ม.6</t>
  </si>
  <si>
    <t>โรงเรียนลำปางกัลยาณี : 1052012008 : วิชา คณิตศาสตร์ (04)</t>
  </si>
  <si>
    <t>วิชาคณิตศาสตร์</t>
  </si>
  <si>
    <t>ค่าสถิติเปรียบเทียบและการพัฒนา  วิชาคณิตศาสตร์ ม.6</t>
  </si>
  <si>
    <t>โรงเรียนลำปางกัลยาณี : 1052012008 : วิชา วิทยาศาสตร์ (05)</t>
  </si>
  <si>
    <t>วิชาวิทยาศาสตร์</t>
  </si>
  <si>
    <t>ค่าสถิติเปรียบเทียบและการพัฒนา  วิชาวิทยาศาสตร์ ม.6</t>
  </si>
  <si>
    <t>สรุปผลการทดสอบทางการศึกษาระดับชาติขั้นพื้นฐาน(ONET)  ชั้นมัธยมศึกษาปีที่  6 ปีการศึกษา 2563</t>
  </si>
  <si>
    <t>ชั้นมัธยมศึกษาปีที่ 6 ปีการศึกษา 2563</t>
  </si>
  <si>
    <t>ดีเยี่ยม        4.00</t>
  </si>
  <si>
    <t>ดี                3.50</t>
  </si>
  <si>
    <t>ดี                3.00</t>
  </si>
  <si>
    <t>ค่อนข้างดี    2.50</t>
  </si>
  <si>
    <t>ปานกลาง      2.00</t>
  </si>
  <si>
    <t>พอใช้          1.50</t>
  </si>
  <si>
    <t>ปรับปรุง         1.00</t>
  </si>
  <si>
    <t>01</t>
  </si>
  <si>
    <t>02</t>
  </si>
  <si>
    <t>สังคมศึกษา</t>
  </si>
  <si>
    <t>03</t>
  </si>
  <si>
    <t>04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</si>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</sst>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_ ;\-#,##0\ "/>
    <numFmt numFmtId="188" formatCode="#,##0.00_ ;\-#,##0.00\ "/>
    <numFmt numFmtId="189" formatCode="_(* #,##0.00_);_(* \(#,##0.00\);_(* &quot;-&quot;??_);_(@_)"/>
    <numFmt numFmtId="190" formatCode="[$-187041E]d\ mmmm\ yyyy;@"/>
    <numFmt numFmtId="191" formatCode="0.00_ ;\-0.00\ "/>
  </numFmts>
  <fonts count="3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6"/>
      <name val="Freesia News"/>
      <family val="2"/>
    </font>
    <font>
      <b/>
      <sz val="10"/>
      <name val="Century"/>
      <family val="1"/>
    </font>
    <font>
      <sz val="16"/>
      <name val="Freesia News"/>
      <family val="2"/>
    </font>
    <font>
      <sz val="10"/>
      <name val="Arial"/>
      <family val="2"/>
    </font>
    <font>
      <b/>
      <sz val="18"/>
      <name val="Freesia News"/>
      <family val="2"/>
    </font>
    <font>
      <b/>
      <sz val="16"/>
      <name val="Century"/>
      <family val="1"/>
    </font>
    <font>
      <b/>
      <sz val="12"/>
      <name val="Century"/>
      <family val="1"/>
    </font>
    <font>
      <b/>
      <sz val="14"/>
      <name val="Freesia News"/>
      <family val="2"/>
    </font>
    <font>
      <sz val="16"/>
      <name val="Century"/>
      <family val="1"/>
    </font>
    <font>
      <sz val="12"/>
      <name val="Freesia News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theme="1"/>
      <name val="Tahoma"/>
      <family val="2"/>
      <charset val="222"/>
    </font>
    <font>
      <sz val="14"/>
      <name val="AngsanaUPC"/>
      <family val="1"/>
      <charset val="222"/>
    </font>
    <font>
      <sz val="16"/>
      <color theme="1"/>
      <name val="Angsana New"/>
      <family val="2"/>
      <charset val="22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Tahoma"/>
      <family val="2"/>
      <scheme val="minor"/>
    </font>
    <font>
      <sz val="14"/>
      <name val="AngsanaUPC"/>
      <family val="1"/>
    </font>
    <font>
      <sz val="16"/>
      <name val="EucrosiaUPC"/>
      <family val="1"/>
    </font>
    <font>
      <sz val="14"/>
      <name val="BrowalliaUPC"/>
      <family val="2"/>
      <charset val="22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4"/>
      <name val="Freesia News"/>
      <family val="2"/>
    </font>
    <font>
      <sz val="13"/>
      <name val="Freesia News"/>
      <family val="2"/>
    </font>
    <font>
      <sz val="20"/>
      <name val="Freesia News"/>
      <family val="2"/>
    </font>
    <font>
      <sz val="28"/>
      <name val="Freesia News"/>
      <family val="2"/>
    </font>
    <font>
      <sz val="11"/>
      <name val="Century"/>
      <family val="1"/>
    </font>
    <font>
      <sz val="18"/>
      <name val="Freesia News"/>
      <family val="2"/>
    </font>
    <font>
      <sz val="16"/>
      <color theme="1"/>
      <name val="Freesia News"/>
      <family val="2"/>
    </font>
    <font>
      <sz val="16"/>
      <color theme="1"/>
      <name val="FreesiaDSE"/>
      <family val="2"/>
    </font>
    <font>
      <sz val="14"/>
      <color theme="1"/>
      <name val="Freesia News"/>
      <family val="2"/>
    </font>
    <font>
      <b/>
      <sz val="16"/>
      <color theme="1"/>
      <name val="Freesia News"/>
      <family val="2"/>
    </font>
    <font>
      <sz val="16"/>
      <name val="FreesiaDSE"/>
      <family val="2"/>
    </font>
    <font>
      <b/>
      <sz val="14"/>
      <color theme="1"/>
      <name val="Freesia New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2">
    <xf numFmtId="0" fontId="0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3" fillId="0" borderId="0"/>
    <xf numFmtId="0" fontId="17" fillId="0" borderId="0"/>
    <xf numFmtId="0" fontId="18" fillId="0" borderId="0">
      <alignment vertical="top"/>
    </xf>
    <xf numFmtId="0" fontId="5" fillId="0" borderId="0"/>
    <xf numFmtId="0" fontId="1" fillId="0" borderId="0"/>
    <xf numFmtId="0" fontId="15" fillId="0" borderId="0"/>
    <xf numFmtId="0" fontId="5" fillId="0" borderId="0"/>
    <xf numFmtId="0" fontId="19" fillId="0" borderId="0"/>
    <xf numFmtId="0" fontId="1" fillId="0" borderId="0"/>
    <xf numFmtId="0" fontId="18" fillId="0" borderId="0">
      <alignment vertical="top"/>
    </xf>
    <xf numFmtId="0" fontId="14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13" fillId="0" borderId="0"/>
    <xf numFmtId="0" fontId="21" fillId="0" borderId="0"/>
    <xf numFmtId="0" fontId="1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22" fillId="0" borderId="0" applyFont="0" applyFill="0" applyBorder="0" applyAlignment="0" applyProtection="0"/>
    <xf numFmtId="9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190" fontId="13" fillId="0" borderId="0"/>
    <xf numFmtId="0" fontId="1" fillId="0" borderId="0"/>
    <xf numFmtId="0" fontId="5" fillId="0" borderId="0"/>
    <xf numFmtId="0" fontId="17" fillId="0" borderId="0"/>
    <xf numFmtId="0" fontId="13" fillId="0" borderId="0"/>
    <xf numFmtId="1" fontId="22" fillId="0" borderId="0"/>
    <xf numFmtId="0" fontId="5" fillId="0" borderId="0"/>
    <xf numFmtId="0" fontId="5" fillId="0" borderId="0"/>
  </cellStyleXfs>
  <cellXfs count="365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187" fontId="4" fillId="0" borderId="7" xfId="1" applyNumberFormat="1" applyFont="1" applyFill="1" applyBorder="1" applyAlignment="1">
      <alignment horizontal="center"/>
    </xf>
    <xf numFmtId="187" fontId="4" fillId="0" borderId="7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right"/>
    </xf>
    <xf numFmtId="188" fontId="4" fillId="0" borderId="0" xfId="1" applyNumberFormat="1" applyFont="1" applyFill="1" applyBorder="1"/>
    <xf numFmtId="0" fontId="4" fillId="0" borderId="0" xfId="0" applyFont="1" applyFill="1" applyBorder="1" applyAlignment="1"/>
    <xf numFmtId="187" fontId="4" fillId="0" borderId="0" xfId="1" applyNumberFormat="1" applyFont="1" applyFill="1" applyBorder="1"/>
    <xf numFmtId="188" fontId="4" fillId="0" borderId="0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88" fontId="4" fillId="0" borderId="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4" fillId="0" borderId="7" xfId="1" applyNumberFormat="1" applyFont="1" applyFill="1" applyBorder="1" applyAlignment="1">
      <alignment horizontal="center"/>
    </xf>
    <xf numFmtId="188" fontId="4" fillId="0" borderId="0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88" fontId="9" fillId="0" borderId="7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88" fontId="2" fillId="0" borderId="7" xfId="1" applyNumberFormat="1" applyFont="1" applyFill="1" applyBorder="1" applyAlignment="1">
      <alignment horizontal="center" vertical="center"/>
    </xf>
    <xf numFmtId="188" fontId="9" fillId="0" borderId="0" xfId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/>
    <xf numFmtId="188" fontId="2" fillId="0" borderId="7" xfId="1" applyNumberFormat="1" applyFont="1" applyFill="1" applyBorder="1"/>
    <xf numFmtId="0" fontId="4" fillId="0" borderId="7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7" xfId="0" applyFont="1" applyFill="1" applyBorder="1" applyAlignment="1">
      <alignment horizontal="left"/>
    </xf>
    <xf numFmtId="43" fontId="4" fillId="0" borderId="7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7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88" fontId="11" fillId="0" borderId="0" xfId="1" applyNumberFormat="1" applyFont="1" applyFill="1" applyBorder="1" applyAlignment="1">
      <alignment horizontal="center"/>
    </xf>
    <xf numFmtId="188" fontId="11" fillId="0" borderId="0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3" fontId="4" fillId="0" borderId="7" xfId="1" applyFont="1" applyFill="1" applyBorder="1"/>
    <xf numFmtId="188" fontId="4" fillId="0" borderId="7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3" fontId="4" fillId="0" borderId="7" xfId="0" applyNumberFormat="1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26" fillId="0" borderId="0" xfId="0" applyFont="1" applyFill="1" applyBorder="1" applyAlignment="1">
      <alignment horizontal="left"/>
    </xf>
    <xf numFmtId="43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7" xfId="0" applyFont="1" applyFill="1" applyBorder="1"/>
    <xf numFmtId="0" fontId="26" fillId="0" borderId="8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187" fontId="4" fillId="0" borderId="7" xfId="0" applyNumberFormat="1" applyFont="1" applyFill="1" applyBorder="1" applyAlignment="1">
      <alignment horizontal="right"/>
    </xf>
    <xf numFmtId="188" fontId="4" fillId="0" borderId="0" xfId="1" applyNumberFormat="1" applyFont="1" applyFill="1" applyBorder="1" applyAlignment="1">
      <alignment horizontal="left" vertical="center"/>
    </xf>
    <xf numFmtId="188" fontId="4" fillId="0" borderId="0" xfId="1" applyNumberFormat="1" applyFont="1" applyFill="1" applyBorder="1" applyAlignment="1">
      <alignment horizontal="left"/>
    </xf>
    <xf numFmtId="188" fontId="4" fillId="0" borderId="7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4" fillId="0" borderId="1" xfId="69" applyFont="1" applyFill="1" applyBorder="1" applyAlignment="1">
      <alignment horizontal="center"/>
    </xf>
    <xf numFmtId="1" fontId="4" fillId="0" borderId="2" xfId="69" applyFont="1" applyFill="1" applyBorder="1" applyAlignment="1">
      <alignment horizontal="center"/>
    </xf>
    <xf numFmtId="1" fontId="4" fillId="0" borderId="3" xfId="69" applyFont="1" applyFill="1" applyBorder="1" applyAlignment="1">
      <alignment horizontal="center"/>
    </xf>
    <xf numFmtId="1" fontId="25" fillId="0" borderId="0" xfId="69" applyFont="1" applyFill="1"/>
    <xf numFmtId="1" fontId="4" fillId="0" borderId="4" xfId="69" applyFont="1" applyFill="1" applyBorder="1" applyAlignment="1">
      <alignment horizontal="center"/>
    </xf>
    <xf numFmtId="1" fontId="4" fillId="0" borderId="5" xfId="69" applyFont="1" applyFill="1" applyBorder="1" applyAlignment="1">
      <alignment horizontal="center"/>
    </xf>
    <xf numFmtId="1" fontId="4" fillId="0" borderId="6" xfId="69" applyFont="1" applyFill="1" applyBorder="1" applyAlignment="1">
      <alignment horizontal="center"/>
    </xf>
    <xf numFmtId="1" fontId="27" fillId="0" borderId="0" xfId="69" applyFont="1" applyFill="1"/>
    <xf numFmtId="1" fontId="28" fillId="0" borderId="8" xfId="69" applyFont="1" applyFill="1" applyBorder="1" applyAlignment="1">
      <alignment horizontal="center" vertical="center"/>
    </xf>
    <xf numFmtId="1" fontId="25" fillId="0" borderId="8" xfId="69" applyFont="1" applyFill="1" applyBorder="1" applyAlignment="1">
      <alignment horizontal="center"/>
    </xf>
    <xf numFmtId="1" fontId="25" fillId="0" borderId="11" xfId="69" applyFont="1" applyFill="1" applyBorder="1" applyAlignment="1">
      <alignment horizontal="center"/>
    </xf>
    <xf numFmtId="1" fontId="25" fillId="0" borderId="12" xfId="69" applyFont="1" applyFill="1" applyBorder="1" applyAlignment="1">
      <alignment horizontal="center"/>
    </xf>
    <xf numFmtId="1" fontId="25" fillId="0" borderId="7" xfId="69" applyFont="1" applyFill="1" applyBorder="1" applyAlignment="1">
      <alignment horizontal="center"/>
    </xf>
    <xf numFmtId="1" fontId="28" fillId="0" borderId="9" xfId="69" applyFont="1" applyFill="1" applyBorder="1" applyAlignment="1">
      <alignment horizontal="center" vertical="center"/>
    </xf>
    <xf numFmtId="1" fontId="25" fillId="0" borderId="9" xfId="69" applyFont="1" applyFill="1" applyBorder="1" applyAlignment="1">
      <alignment horizontal="center"/>
    </xf>
    <xf numFmtId="2" fontId="25" fillId="0" borderId="6" xfId="56" quotePrefix="1" applyNumberFormat="1" applyFont="1" applyFill="1" applyBorder="1" applyAlignment="1">
      <alignment horizontal="center" vertical="center"/>
    </xf>
    <xf numFmtId="2" fontId="25" fillId="0" borderId="10" xfId="69" quotePrefix="1" applyNumberFormat="1" applyFont="1" applyFill="1" applyBorder="1" applyAlignment="1">
      <alignment horizontal="center" vertical="center"/>
    </xf>
    <xf numFmtId="2" fontId="25" fillId="0" borderId="10" xfId="56" quotePrefix="1" applyNumberFormat="1" applyFont="1" applyFill="1" applyBorder="1" applyAlignment="1">
      <alignment horizontal="center" vertical="center"/>
    </xf>
    <xf numFmtId="1" fontId="25" fillId="0" borderId="8" xfId="69" applyFont="1" applyFill="1" applyBorder="1" applyAlignment="1">
      <alignment horizontal="center" vertical="center"/>
    </xf>
    <xf numFmtId="1" fontId="25" fillId="0" borderId="8" xfId="69" applyFont="1" applyFill="1" applyBorder="1" applyAlignment="1">
      <alignment horizontal="center" vertical="center"/>
    </xf>
    <xf numFmtId="1" fontId="29" fillId="0" borderId="10" xfId="69" applyFont="1" applyFill="1" applyBorder="1" applyAlignment="1">
      <alignment horizontal="center" vertical="center"/>
    </xf>
    <xf numFmtId="1" fontId="28" fillId="0" borderId="10" xfId="69" applyFont="1" applyFill="1" applyBorder="1" applyAlignment="1">
      <alignment horizontal="center" vertical="center"/>
    </xf>
    <xf numFmtId="1" fontId="25" fillId="0" borderId="10" xfId="69" applyFont="1" applyFill="1" applyBorder="1" applyAlignment="1">
      <alignment horizontal="center"/>
    </xf>
    <xf numFmtId="189" fontId="25" fillId="0" borderId="6" xfId="56" quotePrefix="1" applyFont="1" applyFill="1" applyBorder="1" applyAlignment="1">
      <alignment horizontal="center" vertical="center"/>
    </xf>
    <xf numFmtId="2" fontId="25" fillId="0" borderId="6" xfId="69" quotePrefix="1" applyNumberFormat="1" applyFont="1" applyFill="1" applyBorder="1" applyAlignment="1">
      <alignment horizontal="center" vertical="center"/>
    </xf>
    <xf numFmtId="1" fontId="25" fillId="0" borderId="6" xfId="69" quotePrefix="1" applyFont="1" applyFill="1" applyBorder="1" applyAlignment="1">
      <alignment horizontal="center" vertical="center"/>
    </xf>
    <xf numFmtId="1" fontId="25" fillId="0" borderId="10" xfId="69" applyFont="1" applyFill="1" applyBorder="1" applyAlignment="1">
      <alignment horizontal="center" vertical="center"/>
    </xf>
    <xf numFmtId="1" fontId="25" fillId="0" borderId="10" xfId="69" applyFont="1" applyFill="1" applyBorder="1" applyAlignment="1">
      <alignment horizontal="center" vertical="center"/>
    </xf>
    <xf numFmtId="1" fontId="29" fillId="0" borderId="7" xfId="69" applyFont="1" applyFill="1" applyBorder="1" applyAlignment="1">
      <alignment horizontal="center" vertical="center"/>
    </xf>
    <xf numFmtId="1" fontId="25" fillId="0" borderId="11" xfId="69" applyFont="1" applyFill="1" applyBorder="1" applyAlignment="1">
      <alignment horizontal="left"/>
    </xf>
    <xf numFmtId="1" fontId="25" fillId="0" borderId="7" xfId="69" applyFont="1" applyFill="1" applyBorder="1" applyAlignment="1">
      <alignment horizontal="center"/>
    </xf>
    <xf numFmtId="1" fontId="25" fillId="0" borderId="6" xfId="69" applyFont="1" applyFill="1" applyBorder="1" applyAlignment="1">
      <alignment horizontal="center"/>
    </xf>
    <xf numFmtId="2" fontId="25" fillId="0" borderId="6" xfId="69" applyNumberFormat="1" applyFont="1" applyFill="1" applyBorder="1" applyAlignment="1">
      <alignment horizontal="center"/>
    </xf>
    <xf numFmtId="1" fontId="4" fillId="0" borderId="7" xfId="69" applyFont="1" applyFill="1" applyBorder="1" applyAlignment="1">
      <alignment horizontal="center"/>
    </xf>
    <xf numFmtId="1" fontId="4" fillId="0" borderId="6" xfId="69" applyFont="1" applyFill="1" applyBorder="1" applyAlignment="1">
      <alignment horizontal="center"/>
    </xf>
    <xf numFmtId="2" fontId="4" fillId="0" borderId="8" xfId="69" applyNumberFormat="1" applyFont="1" applyFill="1" applyBorder="1" applyAlignment="1">
      <alignment horizontal="center" vertical="center"/>
    </xf>
    <xf numFmtId="2" fontId="25" fillId="0" borderId="8" xfId="69" applyNumberFormat="1" applyFont="1" applyFill="1" applyBorder="1" applyAlignment="1">
      <alignment horizontal="center" vertical="center"/>
    </xf>
    <xf numFmtId="2" fontId="4" fillId="0" borderId="7" xfId="69" applyNumberFormat="1" applyFont="1" applyFill="1" applyBorder="1" applyAlignment="1">
      <alignment horizontal="center"/>
    </xf>
    <xf numFmtId="2" fontId="4" fillId="0" borderId="10" xfId="69" applyNumberFormat="1" applyFont="1" applyFill="1" applyBorder="1" applyAlignment="1">
      <alignment horizontal="center" vertical="center"/>
    </xf>
    <xf numFmtId="2" fontId="25" fillId="0" borderId="10" xfId="69" applyNumberFormat="1" applyFont="1" applyFill="1" applyBorder="1" applyAlignment="1">
      <alignment horizontal="center" vertical="center"/>
    </xf>
    <xf numFmtId="1" fontId="4" fillId="0" borderId="11" xfId="69" applyFont="1" applyFill="1" applyBorder="1" applyAlignment="1">
      <alignment horizontal="center"/>
    </xf>
    <xf numFmtId="1" fontId="4" fillId="0" borderId="13" xfId="69" applyFont="1" applyFill="1" applyBorder="1" applyAlignment="1">
      <alignment horizontal="center"/>
    </xf>
    <xf numFmtId="2" fontId="4" fillId="0" borderId="0" xfId="69" applyNumberFormat="1" applyFont="1" applyFill="1" applyBorder="1" applyAlignment="1">
      <alignment horizontal="center" vertical="center"/>
    </xf>
    <xf numFmtId="2" fontId="25" fillId="0" borderId="0" xfId="69" applyNumberFormat="1" applyFont="1" applyFill="1" applyBorder="1" applyAlignment="1">
      <alignment horizontal="center" vertical="center"/>
    </xf>
    <xf numFmtId="1" fontId="30" fillId="0" borderId="0" xfId="69" applyFont="1" applyFill="1" applyBorder="1" applyAlignment="1">
      <alignment horizontal="center"/>
    </xf>
    <xf numFmtId="2" fontId="30" fillId="0" borderId="0" xfId="69" applyNumberFormat="1" applyFont="1" applyFill="1" applyBorder="1" applyAlignment="1">
      <alignment horizontal="center"/>
    </xf>
    <xf numFmtId="2" fontId="30" fillId="0" borderId="0" xfId="69" applyNumberFormat="1" applyFont="1" applyFill="1" applyBorder="1" applyAlignment="1">
      <alignment horizontal="center" vertical="center"/>
    </xf>
    <xf numFmtId="1" fontId="31" fillId="0" borderId="1" xfId="69" applyFont="1" applyFill="1" applyBorder="1" applyAlignment="1">
      <alignment horizontal="center"/>
    </xf>
    <xf numFmtId="1" fontId="31" fillId="0" borderId="2" xfId="69" applyFont="1" applyFill="1" applyBorder="1" applyAlignment="1">
      <alignment horizontal="center"/>
    </xf>
    <xf numFmtId="1" fontId="31" fillId="0" borderId="3" xfId="69" applyFont="1" applyFill="1" applyBorder="1" applyAlignment="1">
      <alignment horizontal="center"/>
    </xf>
    <xf numFmtId="1" fontId="31" fillId="0" borderId="4" xfId="69" applyFont="1" applyFill="1" applyBorder="1" applyAlignment="1">
      <alignment horizontal="center"/>
    </xf>
    <xf numFmtId="1" fontId="31" fillId="0" borderId="5" xfId="69" applyFont="1" applyFill="1" applyBorder="1" applyAlignment="1">
      <alignment horizontal="center"/>
    </xf>
    <xf numFmtId="1" fontId="31" fillId="0" borderId="6" xfId="69" applyFont="1" applyFill="1" applyBorder="1" applyAlignment="1">
      <alignment horizontal="center"/>
    </xf>
    <xf numFmtId="1" fontId="31" fillId="0" borderId="7" xfId="69" applyFont="1" applyFill="1" applyBorder="1" applyAlignment="1">
      <alignment horizontal="center" vertical="center"/>
    </xf>
    <xf numFmtId="0" fontId="31" fillId="0" borderId="1" xfId="39" applyFont="1" applyFill="1" applyBorder="1" applyAlignment="1">
      <alignment horizontal="center" vertical="center"/>
    </xf>
    <xf numFmtId="0" fontId="31" fillId="0" borderId="3" xfId="39" applyFont="1" applyFill="1" applyBorder="1" applyAlignment="1">
      <alignment horizontal="center" vertical="center"/>
    </xf>
    <xf numFmtId="1" fontId="31" fillId="0" borderId="8" xfId="69" applyFont="1" applyFill="1" applyBorder="1" applyAlignment="1">
      <alignment horizontal="center" vertical="center"/>
    </xf>
    <xf numFmtId="1" fontId="31" fillId="0" borderId="11" xfId="69" applyFont="1" applyFill="1" applyBorder="1" applyAlignment="1">
      <alignment horizontal="center"/>
    </xf>
    <xf numFmtId="1" fontId="31" fillId="0" borderId="12" xfId="69" applyFont="1" applyFill="1" applyBorder="1" applyAlignment="1">
      <alignment horizontal="center"/>
    </xf>
    <xf numFmtId="1" fontId="31" fillId="0" borderId="13" xfId="69" applyFont="1" applyFill="1" applyBorder="1" applyAlignment="1">
      <alignment horizontal="center"/>
    </xf>
    <xf numFmtId="0" fontId="31" fillId="0" borderId="4" xfId="39" applyFont="1" applyFill="1" applyBorder="1" applyAlignment="1">
      <alignment horizontal="center" vertical="center"/>
    </xf>
    <xf numFmtId="0" fontId="31" fillId="0" borderId="6" xfId="39" applyFont="1" applyFill="1" applyBorder="1" applyAlignment="1">
      <alignment horizontal="center" vertical="center"/>
    </xf>
    <xf numFmtId="1" fontId="31" fillId="0" borderId="9" xfId="69" applyFont="1" applyFill="1" applyBorder="1" applyAlignment="1">
      <alignment horizontal="center" vertical="center"/>
    </xf>
    <xf numFmtId="1" fontId="31" fillId="0" borderId="10" xfId="69" applyFont="1" applyFill="1" applyBorder="1" applyAlignment="1">
      <alignment horizontal="center" vertical="center"/>
    </xf>
    <xf numFmtId="1" fontId="31" fillId="0" borderId="7" xfId="69" applyFont="1" applyFill="1" applyBorder="1" applyAlignment="1">
      <alignment horizontal="center"/>
    </xf>
    <xf numFmtId="1" fontId="31" fillId="0" borderId="7" xfId="69" applyFont="1" applyFill="1" applyBorder="1"/>
    <xf numFmtId="2" fontId="31" fillId="0" borderId="7" xfId="69" applyNumberFormat="1" applyFont="1" applyFill="1" applyBorder="1" applyAlignment="1">
      <alignment horizontal="center"/>
    </xf>
    <xf numFmtId="1" fontId="32" fillId="0" borderId="7" xfId="39" applyNumberFormat="1" applyFont="1" applyFill="1" applyBorder="1" applyAlignment="1">
      <alignment horizontal="center"/>
    </xf>
    <xf numFmtId="2" fontId="32" fillId="0" borderId="7" xfId="39" applyNumberFormat="1" applyFont="1" applyFill="1" applyBorder="1" applyAlignment="1">
      <alignment horizontal="center"/>
    </xf>
    <xf numFmtId="1" fontId="31" fillId="0" borderId="7" xfId="69" applyNumberFormat="1" applyFont="1" applyFill="1" applyBorder="1" applyAlignment="1">
      <alignment horizontal="center"/>
    </xf>
    <xf numFmtId="1" fontId="31" fillId="0" borderId="0" xfId="69" applyFont="1" applyFill="1" applyBorder="1" applyAlignment="1">
      <alignment horizontal="center"/>
    </xf>
    <xf numFmtId="2" fontId="31" fillId="0" borderId="0" xfId="69" applyNumberFormat="1" applyFont="1" applyFill="1" applyBorder="1" applyAlignment="1">
      <alignment horizontal="center"/>
    </xf>
    <xf numFmtId="1" fontId="25" fillId="0" borderId="0" xfId="69" applyFont="1" applyFill="1" applyAlignment="1">
      <alignment horizontal="center"/>
    </xf>
    <xf numFmtId="49" fontId="25" fillId="0" borderId="7" xfId="69" applyNumberFormat="1" applyFont="1" applyFill="1" applyBorder="1" applyAlignment="1">
      <alignment horizontal="center"/>
    </xf>
    <xf numFmtId="2" fontId="25" fillId="0" borderId="0" xfId="69" applyNumberFormat="1" applyFont="1" applyFill="1" applyAlignment="1">
      <alignment horizontal="center"/>
    </xf>
    <xf numFmtId="2" fontId="25" fillId="0" borderId="7" xfId="69" applyNumberFormat="1" applyFont="1" applyFill="1" applyBorder="1" applyAlignment="1">
      <alignment horizontal="center"/>
    </xf>
    <xf numFmtId="1" fontId="25" fillId="0" borderId="0" xfId="69" applyFont="1" applyFill="1" applyAlignment="1">
      <alignment horizontal="left"/>
    </xf>
    <xf numFmtId="0" fontId="33" fillId="2" borderId="1" xfId="44" applyFont="1" applyFill="1" applyBorder="1" applyAlignment="1" applyProtection="1">
      <alignment horizontal="center"/>
      <protection locked="0"/>
    </xf>
    <xf numFmtId="0" fontId="33" fillId="2" borderId="2" xfId="44" applyFont="1" applyFill="1" applyBorder="1" applyAlignment="1" applyProtection="1">
      <alignment horizontal="center"/>
      <protection locked="0"/>
    </xf>
    <xf numFmtId="0" fontId="33" fillId="2" borderId="3" xfId="44" applyFont="1" applyFill="1" applyBorder="1" applyAlignment="1" applyProtection="1">
      <alignment horizontal="center"/>
      <protection locked="0"/>
    </xf>
    <xf numFmtId="0" fontId="31" fillId="2" borderId="0" xfId="44" applyFont="1" applyFill="1" applyAlignment="1" applyProtection="1">
      <protection locked="0"/>
    </xf>
    <xf numFmtId="0" fontId="33" fillId="2" borderId="4" xfId="44" applyFont="1" applyFill="1" applyBorder="1" applyAlignment="1" applyProtection="1">
      <alignment horizontal="center"/>
      <protection locked="0"/>
    </xf>
    <xf numFmtId="0" fontId="33" fillId="2" borderId="5" xfId="44" applyFont="1" applyFill="1" applyBorder="1" applyAlignment="1" applyProtection="1">
      <alignment horizontal="center"/>
      <protection locked="0"/>
    </xf>
    <xf numFmtId="0" fontId="33" fillId="2" borderId="6" xfId="44" applyFont="1" applyFill="1" applyBorder="1" applyAlignment="1" applyProtection="1">
      <alignment horizontal="center"/>
      <protection locked="0"/>
    </xf>
    <xf numFmtId="0" fontId="31" fillId="2" borderId="9" xfId="44" applyFont="1" applyFill="1" applyBorder="1" applyAlignment="1" applyProtection="1">
      <alignment horizontal="center" vertical="center"/>
    </xf>
    <xf numFmtId="0" fontId="31" fillId="2" borderId="4" xfId="44" applyFont="1" applyFill="1" applyBorder="1" applyAlignment="1" applyProtection="1">
      <alignment horizontal="center"/>
    </xf>
    <xf numFmtId="0" fontId="31" fillId="2" borderId="6" xfId="44" applyFont="1" applyFill="1" applyBorder="1" applyAlignment="1" applyProtection="1">
      <alignment horizontal="center"/>
    </xf>
    <xf numFmtId="0" fontId="31" fillId="2" borderId="10" xfId="44" applyFont="1" applyFill="1" applyBorder="1" applyAlignment="1" applyProtection="1">
      <alignment horizontal="center"/>
    </xf>
    <xf numFmtId="1" fontId="31" fillId="2" borderId="11" xfId="44" applyNumberFormat="1" applyFont="1" applyFill="1" applyBorder="1" applyAlignment="1" applyProtection="1">
      <alignment horizontal="center"/>
    </xf>
    <xf numFmtId="1" fontId="31" fillId="2" borderId="13" xfId="44" applyNumberFormat="1" applyFont="1" applyFill="1" applyBorder="1" applyAlignment="1" applyProtection="1">
      <alignment horizontal="center"/>
    </xf>
    <xf numFmtId="0" fontId="31" fillId="2" borderId="10" xfId="44" applyFont="1" applyFill="1" applyBorder="1" applyAlignment="1" applyProtection="1">
      <alignment horizontal="center" vertical="center"/>
    </xf>
    <xf numFmtId="2" fontId="31" fillId="2" borderId="7" xfId="44" applyNumberFormat="1" applyFont="1" applyFill="1" applyBorder="1" applyAlignment="1" applyProtection="1">
      <alignment horizontal="center"/>
    </xf>
    <xf numFmtId="49" fontId="31" fillId="2" borderId="7" xfId="44" applyNumberFormat="1" applyFont="1" applyFill="1" applyBorder="1" applyAlignment="1" applyProtection="1">
      <alignment horizontal="center"/>
    </xf>
    <xf numFmtId="0" fontId="31" fillId="2" borderId="7" xfId="44" applyFont="1" applyFill="1" applyBorder="1" applyAlignment="1" applyProtection="1"/>
    <xf numFmtId="49" fontId="31" fillId="2" borderId="1" xfId="44" applyNumberFormat="1" applyFont="1" applyFill="1" applyBorder="1" applyAlignment="1" applyProtection="1">
      <alignment horizontal="center" vertical="center"/>
      <protection locked="0"/>
    </xf>
    <xf numFmtId="0" fontId="31" fillId="2" borderId="2" xfId="44" applyFont="1" applyFill="1" applyBorder="1" applyAlignment="1" applyProtection="1">
      <protection locked="0"/>
    </xf>
    <xf numFmtId="2" fontId="31" fillId="2" borderId="2" xfId="44" applyNumberFormat="1" applyFont="1" applyFill="1" applyBorder="1" applyAlignment="1" applyProtection="1">
      <alignment horizontal="center"/>
      <protection locked="0"/>
    </xf>
    <xf numFmtId="0" fontId="33" fillId="2" borderId="1" xfId="44" applyFont="1" applyFill="1" applyBorder="1" applyAlignment="1" applyProtection="1">
      <alignment horizontal="center"/>
    </xf>
    <xf numFmtId="0" fontId="33" fillId="2" borderId="2" xfId="44" applyFont="1" applyFill="1" applyBorder="1" applyAlignment="1" applyProtection="1">
      <alignment horizontal="center"/>
    </xf>
    <xf numFmtId="0" fontId="33" fillId="2" borderId="3" xfId="44" applyFont="1" applyFill="1" applyBorder="1" applyAlignment="1" applyProtection="1">
      <alignment horizontal="center"/>
    </xf>
    <xf numFmtId="0" fontId="33" fillId="2" borderId="4" xfId="44" applyFont="1" applyFill="1" applyBorder="1" applyAlignment="1" applyProtection="1">
      <alignment horizontal="center"/>
    </xf>
    <xf numFmtId="0" fontId="33" fillId="2" borderId="5" xfId="44" applyFont="1" applyFill="1" applyBorder="1" applyAlignment="1" applyProtection="1">
      <alignment horizontal="center"/>
    </xf>
    <xf numFmtId="0" fontId="33" fillId="2" borderId="6" xfId="44" applyFont="1" applyFill="1" applyBorder="1" applyAlignment="1" applyProtection="1">
      <alignment horizontal="center"/>
    </xf>
    <xf numFmtId="0" fontId="31" fillId="2" borderId="10" xfId="44" applyFont="1" applyFill="1" applyBorder="1" applyAlignment="1" applyProtection="1">
      <alignment horizontal="center"/>
    </xf>
    <xf numFmtId="1" fontId="31" fillId="2" borderId="4" xfId="44" applyNumberFormat="1" applyFont="1" applyFill="1" applyBorder="1" applyAlignment="1" applyProtection="1">
      <alignment horizontal="center"/>
    </xf>
    <xf numFmtId="191" fontId="31" fillId="2" borderId="7" xfId="44" applyNumberFormat="1" applyFont="1" applyFill="1" applyBorder="1" applyAlignment="1" applyProtection="1">
      <alignment horizontal="center" vertical="center"/>
    </xf>
    <xf numFmtId="2" fontId="31" fillId="2" borderId="1" xfId="44" applyNumberFormat="1" applyFont="1" applyFill="1" applyBorder="1" applyAlignment="1" applyProtection="1">
      <alignment horizontal="center" vertical="center"/>
    </xf>
    <xf numFmtId="0" fontId="31" fillId="2" borderId="2" xfId="44" applyFont="1" applyFill="1" applyBorder="1" applyAlignment="1" applyProtection="1">
      <alignment horizontal="center" vertical="center"/>
    </xf>
    <xf numFmtId="2" fontId="31" fillId="2" borderId="7" xfId="44" applyNumberFormat="1" applyFont="1" applyFill="1" applyBorder="1" applyAlignment="1" applyProtection="1">
      <alignment horizontal="center" vertical="center"/>
    </xf>
    <xf numFmtId="0" fontId="31" fillId="2" borderId="7" xfId="44" applyFont="1" applyFill="1" applyBorder="1" applyAlignment="1" applyProtection="1">
      <alignment horizontal="center" vertical="center"/>
    </xf>
    <xf numFmtId="49" fontId="34" fillId="3" borderId="11" xfId="44" applyNumberFormat="1" applyFont="1" applyFill="1" applyBorder="1" applyAlignment="1" applyProtection="1">
      <alignment horizontal="center" vertical="center"/>
      <protection locked="0"/>
    </xf>
    <xf numFmtId="49" fontId="34" fillId="3" borderId="13" xfId="44" applyNumberFormat="1" applyFont="1" applyFill="1" applyBorder="1" applyAlignment="1" applyProtection="1">
      <alignment horizontal="center" vertical="center"/>
      <protection locked="0"/>
    </xf>
    <xf numFmtId="2" fontId="34" fillId="3" borderId="11" xfId="44" applyNumberFormat="1" applyFont="1" applyFill="1" applyBorder="1" applyAlignment="1" applyProtection="1">
      <alignment horizontal="center" vertical="center"/>
      <protection locked="0"/>
    </xf>
    <xf numFmtId="2" fontId="34" fillId="3" borderId="13" xfId="44" applyNumberFormat="1" applyFont="1" applyFill="1" applyBorder="1" applyAlignment="1" applyProtection="1">
      <alignment horizontal="center" vertical="center"/>
      <protection locked="0"/>
    </xf>
    <xf numFmtId="49" fontId="34" fillId="2" borderId="0" xfId="44" applyNumberFormat="1" applyFont="1" applyFill="1" applyBorder="1" applyAlignment="1" applyProtection="1">
      <alignment horizontal="center" vertical="center"/>
      <protection locked="0"/>
    </xf>
    <xf numFmtId="0" fontId="34" fillId="2" borderId="0" xfId="44" applyFont="1" applyFill="1" applyBorder="1" applyAlignment="1" applyProtection="1">
      <protection locked="0"/>
    </xf>
    <xf numFmtId="2" fontId="34" fillId="2" borderId="0" xfId="44" applyNumberFormat="1" applyFont="1" applyFill="1" applyBorder="1" applyAlignment="1" applyProtection="1">
      <alignment horizontal="center" vertical="center"/>
      <protection locked="0"/>
    </xf>
    <xf numFmtId="0" fontId="34" fillId="2" borderId="0" xfId="44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/>
    <xf numFmtId="188" fontId="6" fillId="0" borderId="7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188" fontId="25" fillId="0" borderId="0" xfId="0" applyNumberFormat="1" applyFont="1" applyFill="1" applyBorder="1" applyAlignment="1"/>
    <xf numFmtId="0" fontId="4" fillId="0" borderId="7" xfId="42" applyFont="1" applyFill="1" applyBorder="1"/>
    <xf numFmtId="0" fontId="4" fillId="0" borderId="7" xfId="42" applyFont="1" applyFill="1" applyBorder="1" applyAlignment="1">
      <alignment horizontal="left"/>
    </xf>
    <xf numFmtId="0" fontId="4" fillId="0" borderId="7" xfId="4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188" fontId="30" fillId="0" borderId="7" xfId="1" applyNumberFormat="1" applyFont="1" applyFill="1" applyBorder="1" applyAlignment="1">
      <alignment horizontal="center" vertical="center"/>
    </xf>
    <xf numFmtId="0" fontId="26" fillId="0" borderId="7" xfId="70" applyFont="1" applyFill="1" applyBorder="1"/>
    <xf numFmtId="0" fontId="26" fillId="0" borderId="7" xfId="70" applyFont="1" applyFill="1" applyBorder="1" applyAlignment="1">
      <alignment horizontal="left"/>
    </xf>
    <xf numFmtId="0" fontId="26" fillId="0" borderId="7" xfId="7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8" fontId="26" fillId="0" borderId="0" xfId="70" applyNumberFormat="1" applyFont="1" applyFill="1" applyBorder="1" applyAlignment="1"/>
    <xf numFmtId="0" fontId="26" fillId="0" borderId="0" xfId="70" applyFont="1" applyFill="1" applyBorder="1" applyAlignment="1"/>
    <xf numFmtId="0" fontId="10" fillId="0" borderId="0" xfId="0" applyFont="1" applyFill="1" applyBorder="1" applyAlignment="1"/>
    <xf numFmtId="188" fontId="4" fillId="0" borderId="0" xfId="0" applyNumberFormat="1" applyFont="1" applyFill="1" applyBorder="1"/>
    <xf numFmtId="188" fontId="25" fillId="0" borderId="0" xfId="0" applyNumberFormat="1" applyFont="1" applyFill="1" applyBorder="1" applyAlignment="1">
      <alignment horizontal="left"/>
    </xf>
    <xf numFmtId="0" fontId="4" fillId="0" borderId="0" xfId="70" applyFont="1" applyFill="1" applyBorder="1" applyAlignment="1">
      <alignment horizontal="center"/>
    </xf>
    <xf numFmtId="188" fontId="4" fillId="0" borderId="0" xfId="70" applyNumberFormat="1" applyFont="1" applyFill="1" applyBorder="1" applyAlignment="1">
      <alignment horizontal="center"/>
    </xf>
    <xf numFmtId="188" fontId="26" fillId="0" borderId="0" xfId="70" applyNumberFormat="1" applyFont="1" applyFill="1" applyBorder="1" applyAlignment="1">
      <alignment horizontal="center"/>
    </xf>
    <xf numFmtId="0" fontId="4" fillId="0" borderId="7" xfId="70" applyFont="1" applyFill="1" applyBorder="1"/>
    <xf numFmtId="0" fontId="4" fillId="0" borderId="7" xfId="70" applyFont="1" applyFill="1" applyBorder="1" applyAlignment="1">
      <alignment horizontal="left"/>
    </xf>
    <xf numFmtId="0" fontId="4" fillId="0" borderId="14" xfId="70" applyFont="1" applyFill="1" applyBorder="1" applyAlignment="1">
      <alignment horizontal="left"/>
    </xf>
    <xf numFmtId="0" fontId="4" fillId="0" borderId="0" xfId="70" applyFont="1" applyFill="1" applyBorder="1" applyAlignment="1">
      <alignment horizontal="left"/>
    </xf>
    <xf numFmtId="0" fontId="4" fillId="0" borderId="14" xfId="70" applyFont="1" applyFill="1" applyBorder="1" applyAlignment="1">
      <alignment horizontal="left"/>
    </xf>
    <xf numFmtId="0" fontId="4" fillId="0" borderId="0" xfId="70" applyFont="1" applyFill="1" applyBorder="1" applyAlignment="1">
      <alignment horizontal="left"/>
    </xf>
    <xf numFmtId="187" fontId="4" fillId="0" borderId="0" xfId="1" applyNumberFormat="1" applyFont="1" applyFill="1" applyBorder="1" applyAlignment="1"/>
    <xf numFmtId="0" fontId="4" fillId="0" borderId="7" xfId="71" applyFont="1" applyFill="1" applyBorder="1"/>
    <xf numFmtId="0" fontId="4" fillId="0" borderId="7" xfId="71" applyFont="1" applyFill="1" applyBorder="1" applyAlignment="1">
      <alignment horizontal="left"/>
    </xf>
    <xf numFmtId="2" fontId="25" fillId="0" borderId="6" xfId="56" quotePrefix="1" applyNumberFormat="1" applyFont="1" applyFill="1" applyBorder="1" applyAlignment="1">
      <alignment horizontal="center"/>
    </xf>
    <xf numFmtId="2" fontId="25" fillId="0" borderId="10" xfId="69" quotePrefix="1" applyNumberFormat="1" applyFont="1" applyFill="1" applyBorder="1" applyAlignment="1">
      <alignment horizontal="center"/>
    </xf>
    <xf numFmtId="2" fontId="25" fillId="0" borderId="10" xfId="56" quotePrefix="1" applyNumberFormat="1" applyFont="1" applyFill="1" applyBorder="1" applyAlignment="1">
      <alignment horizontal="center"/>
    </xf>
    <xf numFmtId="189" fontId="25" fillId="0" borderId="6" xfId="56" quotePrefix="1" applyFont="1" applyFill="1" applyBorder="1" applyAlignment="1">
      <alignment horizontal="center"/>
    </xf>
    <xf numFmtId="2" fontId="25" fillId="0" borderId="6" xfId="69" quotePrefix="1" applyNumberFormat="1" applyFont="1" applyFill="1" applyBorder="1" applyAlignment="1">
      <alignment horizontal="center"/>
    </xf>
    <xf numFmtId="189" fontId="25" fillId="0" borderId="6" xfId="56" quotePrefix="1" applyFont="1" applyFill="1" applyBorder="1" applyAlignment="1">
      <alignment horizontal="left"/>
    </xf>
    <xf numFmtId="1" fontId="25" fillId="0" borderId="6" xfId="69" quotePrefix="1" applyFont="1" applyFill="1" applyBorder="1" applyAlignment="1">
      <alignment horizontal="center"/>
    </xf>
    <xf numFmtId="1" fontId="4" fillId="0" borderId="7" xfId="69" applyFont="1" applyFill="1" applyBorder="1" applyAlignment="1">
      <alignment horizontal="center" vertical="center"/>
    </xf>
    <xf numFmtId="0" fontId="4" fillId="0" borderId="1" xfId="39" applyFont="1" applyFill="1" applyBorder="1" applyAlignment="1">
      <alignment horizontal="center" vertical="center"/>
    </xf>
    <xf numFmtId="0" fontId="4" fillId="0" borderId="3" xfId="39" applyFont="1" applyFill="1" applyBorder="1" applyAlignment="1">
      <alignment horizontal="center" vertical="center"/>
    </xf>
    <xf numFmtId="1" fontId="4" fillId="0" borderId="8" xfId="69" applyFont="1" applyFill="1" applyBorder="1" applyAlignment="1">
      <alignment horizontal="center" vertical="center"/>
    </xf>
    <xf numFmtId="1" fontId="4" fillId="0" borderId="12" xfId="69" applyFont="1" applyFill="1" applyBorder="1" applyAlignment="1">
      <alignment horizontal="center"/>
    </xf>
    <xf numFmtId="0" fontId="4" fillId="0" borderId="4" xfId="39" applyFont="1" applyFill="1" applyBorder="1" applyAlignment="1">
      <alignment horizontal="center" vertical="center"/>
    </xf>
    <xf numFmtId="0" fontId="4" fillId="0" borderId="6" xfId="39" applyFont="1" applyFill="1" applyBorder="1" applyAlignment="1">
      <alignment horizontal="center" vertical="center"/>
    </xf>
    <xf numFmtId="1" fontId="4" fillId="0" borderId="9" xfId="69" applyFont="1" applyFill="1" applyBorder="1" applyAlignment="1">
      <alignment horizontal="center" vertical="center"/>
    </xf>
    <xf numFmtId="1" fontId="4" fillId="0" borderId="10" xfId="69" applyFont="1" applyFill="1" applyBorder="1" applyAlignment="1">
      <alignment horizontal="center" vertical="center"/>
    </xf>
    <xf numFmtId="1" fontId="4" fillId="0" borderId="7" xfId="69" applyFont="1" applyFill="1" applyBorder="1"/>
    <xf numFmtId="1" fontId="35" fillId="0" borderId="7" xfId="39" applyNumberFormat="1" applyFont="1" applyFill="1" applyBorder="1" applyAlignment="1">
      <alignment horizontal="center"/>
    </xf>
    <xf numFmtId="2" fontId="35" fillId="0" borderId="7" xfId="39" applyNumberFormat="1" applyFont="1" applyFill="1" applyBorder="1" applyAlignment="1">
      <alignment horizontal="center"/>
    </xf>
    <xf numFmtId="1" fontId="4" fillId="0" borderId="7" xfId="69" applyNumberFormat="1" applyFont="1" applyFill="1" applyBorder="1" applyAlignment="1">
      <alignment horizontal="center"/>
    </xf>
    <xf numFmtId="1" fontId="4" fillId="0" borderId="0" xfId="69" applyFont="1" applyFill="1" applyBorder="1" applyAlignment="1">
      <alignment horizontal="center"/>
    </xf>
    <xf numFmtId="1" fontId="4" fillId="0" borderId="0" xfId="69" applyNumberFormat="1" applyFont="1" applyFill="1" applyBorder="1" applyAlignment="1">
      <alignment horizontal="center"/>
    </xf>
    <xf numFmtId="2" fontId="4" fillId="0" borderId="0" xfId="69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3" fillId="0" borderId="1" xfId="44" applyFont="1" applyFill="1" applyBorder="1" applyAlignment="1" applyProtection="1">
      <alignment horizontal="center"/>
      <protection locked="0"/>
    </xf>
    <xf numFmtId="0" fontId="33" fillId="0" borderId="2" xfId="44" applyFont="1" applyFill="1" applyBorder="1" applyAlignment="1" applyProtection="1">
      <alignment horizontal="center"/>
      <protection locked="0"/>
    </xf>
    <xf numFmtId="0" fontId="33" fillId="0" borderId="3" xfId="44" applyFont="1" applyFill="1" applyBorder="1" applyAlignment="1" applyProtection="1">
      <alignment horizontal="center"/>
      <protection locked="0"/>
    </xf>
    <xf numFmtId="0" fontId="31" fillId="0" borderId="0" xfId="44" applyFont="1" applyFill="1" applyAlignment="1" applyProtection="1">
      <protection locked="0"/>
    </xf>
    <xf numFmtId="0" fontId="33" fillId="0" borderId="4" xfId="44" applyFont="1" applyFill="1" applyBorder="1" applyAlignment="1" applyProtection="1">
      <alignment horizontal="center"/>
      <protection locked="0"/>
    </xf>
    <xf numFmtId="0" fontId="33" fillId="0" borderId="5" xfId="44" applyFont="1" applyFill="1" applyBorder="1" applyAlignment="1" applyProtection="1">
      <alignment horizontal="center"/>
      <protection locked="0"/>
    </xf>
    <xf numFmtId="0" fontId="33" fillId="0" borderId="6" xfId="44" applyFont="1" applyFill="1" applyBorder="1" applyAlignment="1" applyProtection="1">
      <alignment horizontal="center"/>
      <protection locked="0"/>
    </xf>
    <xf numFmtId="0" fontId="31" fillId="0" borderId="9" xfId="44" applyFont="1" applyFill="1" applyBorder="1" applyAlignment="1" applyProtection="1">
      <alignment horizontal="center" vertical="center"/>
      <protection locked="0"/>
    </xf>
    <xf numFmtId="0" fontId="31" fillId="0" borderId="4" xfId="44" applyFont="1" applyFill="1" applyBorder="1" applyAlignment="1" applyProtection="1">
      <alignment horizontal="center"/>
      <protection locked="0"/>
    </xf>
    <xf numFmtId="0" fontId="31" fillId="0" borderId="6" xfId="44" applyFont="1" applyFill="1" applyBorder="1" applyAlignment="1" applyProtection="1">
      <alignment horizontal="center"/>
      <protection locked="0"/>
    </xf>
    <xf numFmtId="0" fontId="31" fillId="0" borderId="10" xfId="44" applyFont="1" applyFill="1" applyBorder="1" applyAlignment="1" applyProtection="1">
      <alignment horizontal="center"/>
      <protection locked="0"/>
    </xf>
    <xf numFmtId="1" fontId="31" fillId="0" borderId="11" xfId="44" applyNumberFormat="1" applyFont="1" applyFill="1" applyBorder="1" applyAlignment="1" applyProtection="1">
      <alignment horizontal="center"/>
      <protection locked="0"/>
    </xf>
    <xf numFmtId="1" fontId="31" fillId="0" borderId="13" xfId="44" applyNumberFormat="1" applyFont="1" applyFill="1" applyBorder="1" applyAlignment="1" applyProtection="1">
      <alignment horizontal="center"/>
      <protection locked="0"/>
    </xf>
    <xf numFmtId="0" fontId="31" fillId="0" borderId="10" xfId="44" applyFont="1" applyFill="1" applyBorder="1" applyAlignment="1" applyProtection="1">
      <alignment horizontal="center" vertical="center"/>
      <protection locked="0"/>
    </xf>
    <xf numFmtId="2" fontId="31" fillId="0" borderId="7" xfId="44" applyNumberFormat="1" applyFont="1" applyFill="1" applyBorder="1" applyAlignment="1" applyProtection="1">
      <alignment horizontal="center"/>
      <protection locked="0"/>
    </xf>
    <xf numFmtId="49" fontId="33" fillId="0" borderId="7" xfId="44" applyNumberFormat="1" applyFont="1" applyFill="1" applyBorder="1" applyAlignment="1" applyProtection="1">
      <alignment horizontal="center"/>
    </xf>
    <xf numFmtId="0" fontId="33" fillId="0" borderId="7" xfId="44" applyFont="1" applyFill="1" applyBorder="1" applyAlignment="1" applyProtection="1"/>
    <xf numFmtId="2" fontId="33" fillId="0" borderId="7" xfId="44" applyNumberFormat="1" applyFont="1" applyFill="1" applyBorder="1" applyAlignment="1" applyProtection="1">
      <alignment horizontal="center"/>
    </xf>
    <xf numFmtId="49" fontId="33" fillId="0" borderId="1" xfId="44" applyNumberFormat="1" applyFont="1" applyFill="1" applyBorder="1" applyAlignment="1" applyProtection="1">
      <alignment horizontal="center"/>
    </xf>
    <xf numFmtId="0" fontId="33" fillId="0" borderId="2" xfId="44" applyFont="1" applyFill="1" applyBorder="1" applyAlignment="1" applyProtection="1"/>
    <xf numFmtId="2" fontId="33" fillId="0" borderId="2" xfId="44" applyNumberFormat="1" applyFont="1" applyFill="1" applyBorder="1" applyAlignment="1" applyProtection="1">
      <alignment horizontal="center"/>
    </xf>
    <xf numFmtId="2" fontId="33" fillId="0" borderId="3" xfId="44" applyNumberFormat="1" applyFont="1" applyFill="1" applyBorder="1" applyAlignment="1" applyProtection="1">
      <alignment horizontal="center"/>
    </xf>
    <xf numFmtId="0" fontId="33" fillId="0" borderId="1" xfId="44" applyFont="1" applyFill="1" applyBorder="1" applyAlignment="1" applyProtection="1">
      <alignment horizontal="center"/>
    </xf>
    <xf numFmtId="0" fontId="33" fillId="0" borderId="2" xfId="44" applyFont="1" applyFill="1" applyBorder="1" applyAlignment="1" applyProtection="1">
      <alignment horizontal="center"/>
    </xf>
    <xf numFmtId="0" fontId="33" fillId="0" borderId="3" xfId="44" applyFont="1" applyFill="1" applyBorder="1" applyAlignment="1" applyProtection="1">
      <alignment horizontal="center"/>
    </xf>
    <xf numFmtId="0" fontId="33" fillId="0" borderId="4" xfId="44" applyFont="1" applyFill="1" applyBorder="1" applyAlignment="1" applyProtection="1">
      <alignment horizontal="center"/>
    </xf>
    <xf numFmtId="0" fontId="33" fillId="0" borderId="5" xfId="44" applyFont="1" applyFill="1" applyBorder="1" applyAlignment="1" applyProtection="1">
      <alignment horizontal="center"/>
    </xf>
    <xf numFmtId="0" fontId="33" fillId="0" borderId="6" xfId="44" applyFont="1" applyFill="1" applyBorder="1" applyAlignment="1" applyProtection="1">
      <alignment horizontal="center"/>
    </xf>
    <xf numFmtId="0" fontId="31" fillId="0" borderId="7" xfId="44" applyFont="1" applyFill="1" applyBorder="1" applyAlignment="1" applyProtection="1">
      <alignment horizontal="center"/>
    </xf>
    <xf numFmtId="1" fontId="31" fillId="0" borderId="11" xfId="44" applyNumberFormat="1" applyFont="1" applyFill="1" applyBorder="1" applyAlignment="1" applyProtection="1">
      <alignment horizontal="center"/>
    </xf>
    <xf numFmtId="0" fontId="31" fillId="0" borderId="13" xfId="44" applyFont="1" applyFill="1" applyBorder="1" applyAlignment="1" applyProtection="1">
      <alignment horizontal="center"/>
    </xf>
    <xf numFmtId="0" fontId="31" fillId="0" borderId="7" xfId="44" applyFont="1" applyFill="1" applyBorder="1" applyAlignment="1" applyProtection="1"/>
    <xf numFmtId="2" fontId="31" fillId="0" borderId="1" xfId="44" applyNumberFormat="1" applyFont="1" applyFill="1" applyBorder="1" applyAlignment="1" applyProtection="1">
      <alignment horizontal="center" vertical="center"/>
    </xf>
    <xf numFmtId="0" fontId="31" fillId="0" borderId="2" xfId="44" applyFont="1" applyFill="1" applyBorder="1" applyAlignment="1" applyProtection="1">
      <alignment horizontal="center" vertical="center"/>
    </xf>
    <xf numFmtId="2" fontId="31" fillId="0" borderId="7" xfId="44" applyNumberFormat="1" applyFont="1" applyFill="1" applyBorder="1" applyAlignment="1" applyProtection="1">
      <alignment horizontal="center" vertical="center"/>
    </xf>
    <xf numFmtId="0" fontId="31" fillId="0" borderId="7" xfId="44" applyFont="1" applyFill="1" applyBorder="1" applyAlignment="1" applyProtection="1">
      <alignment horizontal="center" vertical="center"/>
    </xf>
    <xf numFmtId="49" fontId="36" fillId="3" borderId="7" xfId="44" applyNumberFormat="1" applyFont="1" applyFill="1" applyBorder="1" applyAlignment="1" applyProtection="1">
      <alignment horizontal="center" vertical="center"/>
      <protection locked="0"/>
    </xf>
    <xf numFmtId="2" fontId="34" fillId="3" borderId="7" xfId="44" applyNumberFormat="1" applyFont="1" applyFill="1" applyBorder="1" applyAlignment="1" applyProtection="1">
      <alignment horizontal="center" vertical="center"/>
      <protection locked="0"/>
    </xf>
    <xf numFmtId="49" fontId="36" fillId="0" borderId="0" xfId="44" applyNumberFormat="1" applyFont="1" applyFill="1" applyBorder="1" applyAlignment="1" applyProtection="1">
      <alignment horizontal="center" vertical="center"/>
      <protection locked="0"/>
    </xf>
    <xf numFmtId="0" fontId="34" fillId="0" borderId="0" xfId="44" applyFont="1" applyFill="1" applyBorder="1" applyAlignment="1" applyProtection="1">
      <protection locked="0"/>
    </xf>
    <xf numFmtId="2" fontId="34" fillId="0" borderId="0" xfId="44" applyNumberFormat="1" applyFont="1" applyFill="1" applyBorder="1" applyAlignment="1" applyProtection="1">
      <alignment horizontal="center" vertical="center"/>
      <protection locked="0"/>
    </xf>
    <xf numFmtId="0" fontId="34" fillId="0" borderId="0" xfId="44" applyFont="1" applyFill="1" applyBorder="1" applyAlignment="1" applyProtection="1">
      <alignment horizontal="center" vertical="center"/>
      <protection locked="0"/>
    </xf>
  </cellXfs>
  <cellStyles count="72">
    <cellStyle name="Comma" xfId="1" builtinId="3"/>
    <cellStyle name="Comma 17" xfId="2"/>
    <cellStyle name="Comma 18" xfId="3"/>
    <cellStyle name="Comma 2" xfId="4"/>
    <cellStyle name="Comma 2 2" xfId="5"/>
    <cellStyle name="Comma 2 3" xfId="6"/>
    <cellStyle name="Comma 2 3 2" xfId="7"/>
    <cellStyle name="Comma 3" xfId="8"/>
    <cellStyle name="Comma 3 2" xfId="9"/>
    <cellStyle name="Comma 4" xfId="10"/>
    <cellStyle name="Comma 4 2" xfId="11"/>
    <cellStyle name="Comma 5" xfId="12"/>
    <cellStyle name="Comma 5 2" xfId="13"/>
    <cellStyle name="Comma 6" xfId="14"/>
    <cellStyle name="Comma 7" xfId="15"/>
    <cellStyle name="Comma 8" xfId="16"/>
    <cellStyle name="Normal" xfId="0" builtinId="0"/>
    <cellStyle name="Normal 10" xfId="17"/>
    <cellStyle name="Normal 11" xfId="18"/>
    <cellStyle name="Normal 11 2" xfId="19"/>
    <cellStyle name="Normal 12" xfId="20"/>
    <cellStyle name="Normal 13" xfId="21"/>
    <cellStyle name="Normal 14" xfId="22"/>
    <cellStyle name="Normal 14 2" xfId="23"/>
    <cellStyle name="Normal 15" xfId="24"/>
    <cellStyle name="Normal 16" xfId="25"/>
    <cellStyle name="Normal 17" xfId="26"/>
    <cellStyle name="Normal 18" xfId="27"/>
    <cellStyle name="Normal 19" xfId="28"/>
    <cellStyle name="Normal 2" xfId="29"/>
    <cellStyle name="Normal 2 2" xfId="30"/>
    <cellStyle name="Normal 2 2 2" xfId="31"/>
    <cellStyle name="Normal 2 3" xfId="32"/>
    <cellStyle name="Normal 2 4" xfId="33"/>
    <cellStyle name="Normal 20" xfId="34"/>
    <cellStyle name="Normal 3" xfId="35"/>
    <cellStyle name="Normal 3 2" xfId="36"/>
    <cellStyle name="Normal 3 2 2" xfId="37"/>
    <cellStyle name="Normal 3 2 3" xfId="38"/>
    <cellStyle name="Normal 3 3" xfId="39"/>
    <cellStyle name="Normal 3 4" xfId="40"/>
    <cellStyle name="Normal 3 5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72" xfId="50"/>
    <cellStyle name="Normal 8" xfId="51"/>
    <cellStyle name="Normal 9" xfId="52"/>
    <cellStyle name="เครื่องหมายจุลภาค 2" xfId="53"/>
    <cellStyle name="เครื่องหมายจุลภาค 2 2" xfId="54"/>
    <cellStyle name="เครื่องหมายจุลภาค 3" xfId="55"/>
    <cellStyle name="เครื่องหมายจุลภาค_คะแนนเคมี2548เทอม1ใช้จริง" xfId="56"/>
    <cellStyle name="เครื่องหมายเปอร์เซ็นต์_03.0 รายชื่อม.6มีเลขประชาชน" xfId="57"/>
    <cellStyle name="จุลภาค 2" xfId="58"/>
    <cellStyle name="เชื่อมโยงหลายมิติ_03.0 สรุปคาบสอนปี2552-1" xfId="59"/>
    <cellStyle name="ตามการเชื่อมโยงหลายมิติ_03.0 สรุปคาบสอนปี2552-1" xfId="60"/>
    <cellStyle name="ปกติ 2" xfId="61"/>
    <cellStyle name="ปกติ 2 2" xfId="62"/>
    <cellStyle name="ปกติ 2 3" xfId="63"/>
    <cellStyle name="ปกติ 2 3 2" xfId="64"/>
    <cellStyle name="ปกติ 2 4" xfId="65"/>
    <cellStyle name="ปกติ 3" xfId="66"/>
    <cellStyle name="ปกติ 4" xfId="67"/>
    <cellStyle name="ปกติ_02.0บัญชีรายชื่อ+จัดห้อง 2" xfId="68"/>
    <cellStyle name="ปกติ_คะแนนเคมี2548เทอม1ใช้จริง" xfId="69"/>
    <cellStyle name="ปกติ_ต้อย3 2" xfId="70"/>
    <cellStyle name="ปกติ_ต้อย4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ระดับชั้นมัธยมศึกษาปีที่ 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3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/>
            </a:r>
            <a:b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</a:b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โรงเรียนลำปางกัลยาณี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วิชาภาษาไทย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(91)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- 256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3</a:t>
            </a:r>
            <a:endParaRPr lang="th-TH" sz="2000" b="1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662733482003611E-2"/>
          <c:y val="0.13722173335229843"/>
          <c:w val="0.94757305638202649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'ม.3 ภาษาไทย-2563'!$A$153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wdDnDiag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9B-4AD0-91AD-BA438A8DACC2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9B-4AD0-91AD-BA438A8DACC2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9B-4AD0-91AD-BA438A8DACC2}"/>
                </c:ext>
              </c:extLst>
            </c:dLbl>
            <c:dLbl>
              <c:idx val="13"/>
              <c:layout>
                <c:manualLayout>
                  <c:x val="2.7725794944386858E-2"/>
                  <c:y val="4.22441093892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9B-4AD0-91AD-BA438A8DACC2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9B-4AD0-91AD-BA438A8DA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ภาษาไทย-2563'!$B$150:$P$152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ภาษาไทย-2563'!$B$153:$P$153</c:f>
              <c:numCache>
                <c:formatCode>#,##0.00_ ;\-#,##0.00\ </c:formatCode>
                <c:ptCount val="15"/>
                <c:pt idx="0">
                  <c:v>81</c:v>
                </c:pt>
                <c:pt idx="1">
                  <c:v>90</c:v>
                </c:pt>
                <c:pt idx="2">
                  <c:v>93</c:v>
                </c:pt>
                <c:pt idx="3">
                  <c:v>91</c:v>
                </c:pt>
                <c:pt idx="4">
                  <c:v>92.5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20</c:v>
                </c:pt>
                <c:pt idx="10">
                  <c:v>55.12</c:v>
                </c:pt>
                <c:pt idx="11">
                  <c:v>57.7</c:v>
                </c:pt>
                <c:pt idx="12">
                  <c:v>67.78</c:v>
                </c:pt>
                <c:pt idx="13">
                  <c:v>66.61</c:v>
                </c:pt>
                <c:pt idx="14">
                  <c:v>64.73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9B-4AD0-91AD-BA438A8DACC2}"/>
            </c:ext>
          </c:extLst>
        </c:ser>
        <c:ser>
          <c:idx val="1"/>
          <c:order val="1"/>
          <c:tx>
            <c:strRef>
              <c:f>'ม.3 ภาษาไทย-2563'!$A$154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9B-4AD0-91AD-BA438A8DACC2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9B-4AD0-91AD-BA438A8DACC2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9B-4AD0-91AD-BA438A8DACC2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9B-4AD0-91AD-BA438A8DACC2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9B-4AD0-91AD-BA438A8DACC2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9B-4AD0-91AD-BA438A8DACC2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9B-4AD0-91AD-BA438A8DACC2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9B-4AD0-91AD-BA438A8DA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ภาษาไทย-2563'!$B$150:$P$152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ภาษาไทย-2563'!$B$154:$P$154</c:f>
              <c:numCache>
                <c:formatCode>#,##0.00_ ;\-#,##0.00\ </c:formatCode>
                <c:ptCount val="15"/>
                <c:pt idx="0">
                  <c:v>83</c:v>
                </c:pt>
                <c:pt idx="1">
                  <c:v>93</c:v>
                </c:pt>
                <c:pt idx="2">
                  <c:v>98</c:v>
                </c:pt>
                <c:pt idx="3">
                  <c:v>97</c:v>
                </c:pt>
                <c:pt idx="4">
                  <c:v>93.75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48.27</c:v>
                </c:pt>
                <c:pt idx="11">
                  <c:v>49.92</c:v>
                </c:pt>
                <c:pt idx="12">
                  <c:v>56.56</c:v>
                </c:pt>
                <c:pt idx="13">
                  <c:v>56.74</c:v>
                </c:pt>
                <c:pt idx="14">
                  <c:v>55.53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19B-4AD0-91AD-BA438A8DACC2}"/>
            </c:ext>
          </c:extLst>
        </c:ser>
        <c:ser>
          <c:idx val="2"/>
          <c:order val="2"/>
          <c:tx>
            <c:strRef>
              <c:f>'ม.3 ภาษาไทย-2563'!$A$155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9B-4AD0-91AD-BA438A8DACC2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9B-4AD0-91AD-BA438A8DACC2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9B-4AD0-91AD-BA438A8DACC2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9B-4AD0-91AD-BA438A8DACC2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9B-4AD0-91AD-BA438A8DACC2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9B-4AD0-91AD-BA438A8DACC2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9B-4AD0-91AD-BA438A8DACC2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9B-4AD0-91AD-BA438A8DACC2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9B-4AD0-91AD-BA438A8DA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ภาษาไทย-2563'!$B$150:$P$152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ภาษาไทย-2563'!$B$155:$P$155</c:f>
              <c:numCache>
                <c:formatCode>#,##0.00_ ;\-#,##0.00\ </c:formatCode>
                <c:ptCount val="15"/>
                <c:pt idx="0">
                  <c:v>94</c:v>
                </c:pt>
                <c:pt idx="1">
                  <c:v>97</c:v>
                </c:pt>
                <c:pt idx="2">
                  <c:v>100</c:v>
                </c:pt>
                <c:pt idx="3">
                  <c:v>99</c:v>
                </c:pt>
                <c:pt idx="4">
                  <c:v>98.75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3.75</c:v>
                </c:pt>
                <c:pt idx="10">
                  <c:v>46.81</c:v>
                </c:pt>
                <c:pt idx="11">
                  <c:v>48.77</c:v>
                </c:pt>
                <c:pt idx="12">
                  <c:v>55.04</c:v>
                </c:pt>
                <c:pt idx="13">
                  <c:v>55.91</c:v>
                </c:pt>
                <c:pt idx="14">
                  <c:v>55.18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19B-4AD0-91AD-BA438A8DACC2}"/>
            </c:ext>
          </c:extLst>
        </c:ser>
        <c:ser>
          <c:idx val="3"/>
          <c:order val="3"/>
          <c:tx>
            <c:strRef>
              <c:f>'ม.3 ภาษาไทย-2563'!$A$156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horzBrick">
              <a:fgClr>
                <a:srgbClr val="FF00FF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9B-4AD0-91AD-BA438A8DACC2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9B-4AD0-91AD-BA438A8DACC2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9B-4AD0-91AD-BA438A8DACC2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9B-4AD0-91AD-BA438A8DACC2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9B-4AD0-91AD-BA438A8DACC2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9B-4AD0-91AD-BA438A8DACC2}"/>
                </c:ext>
              </c:extLst>
            </c:dLbl>
            <c:dLbl>
              <c:idx val="7"/>
              <c:layout>
                <c:manualLayout>
                  <c:x val="1.1090317977754744E-2"/>
                  <c:y val="1.6502579989966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19B-4AD0-91AD-BA438A8DACC2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19B-4AD0-91AD-BA438A8DACC2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19B-4AD0-91AD-BA438A8DACC2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19B-4AD0-91AD-BA438A8DACC2}"/>
                </c:ext>
              </c:extLst>
            </c:dLbl>
            <c:dLbl>
              <c:idx val="12"/>
              <c:layout>
                <c:manualLayout>
                  <c:x val="3.2659676564411606E-2"/>
                  <c:y val="2.1200757735053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19B-4AD0-91AD-BA438A8DACC2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19B-4AD0-91AD-BA438A8DACC2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19B-4AD0-91AD-BA438A8DA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ภาษาไทย-2563'!$B$150:$P$152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ภาษาไทย-2563'!$B$156:$P$156</c:f>
              <c:numCache>
                <c:formatCode>#,##0.00_ ;\-#,##0.00\ </c:formatCode>
                <c:ptCount val="15"/>
                <c:pt idx="0">
                  <c:v>94</c:v>
                </c:pt>
                <c:pt idx="1">
                  <c:v>98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46.36</c:v>
                </c:pt>
                <c:pt idx="11">
                  <c:v>48.29</c:v>
                </c:pt>
                <c:pt idx="12">
                  <c:v>54.52</c:v>
                </c:pt>
                <c:pt idx="13">
                  <c:v>55.14</c:v>
                </c:pt>
                <c:pt idx="14">
                  <c:v>54.29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D19B-4AD0-91AD-BA438A8D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71199232"/>
        <c:axId val="271241984"/>
        <c:axId val="0"/>
      </c:bar3DChart>
      <c:catAx>
        <c:axId val="2711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271241984"/>
        <c:crosses val="autoZero"/>
        <c:auto val="1"/>
        <c:lblAlgn val="ctr"/>
        <c:lblOffset val="100"/>
        <c:noMultiLvlLbl val="0"/>
      </c:catAx>
      <c:valAx>
        <c:axId val="271241984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271199232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35433070866141736" r="0.35433070866141736" t="0.98425196850393704" header="0.51181102362204722" footer="0.5118110236220472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6</a:t>
            </a:r>
            <a:br>
              <a:rPr lang="en-US" sz="2000" b="1" i="0" u="none" strike="noStrike" baseline="0">
                <a:solidFill>
                  <a:srgbClr val="000099"/>
                </a:solidFill>
                <a:effectLst/>
              </a:rPr>
            </a:b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 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วิชาวิทยาศาสตร์ (05) 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</a:p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 sz="2000" b="1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6291466109109247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'ม.6วิทยา-2563'!$A$180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sphere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sphere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46-48DC-85BE-2F39B8B323AE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6-48DC-85BE-2F39B8B323AE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6-48DC-85BE-2F39B8B323AE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46-48DC-85BE-2F39B8B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'ม.6วิทยา-2563'!$B$177:$P$179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'ม.6วิทยา-2563'!$B$180:$P$180</c:f>
              <c:numCache>
                <c:formatCode>#,##0.00_ ;\-#,##0.00\ </c:formatCode>
                <c:ptCount val="15"/>
                <c:pt idx="0">
                  <c:v>68</c:v>
                </c:pt>
                <c:pt idx="1">
                  <c:v>80.95</c:v>
                </c:pt>
                <c:pt idx="2">
                  <c:v>71.2</c:v>
                </c:pt>
                <c:pt idx="3">
                  <c:v>74</c:v>
                </c:pt>
                <c:pt idx="4">
                  <c:v>83</c:v>
                </c:pt>
                <c:pt idx="5">
                  <c:v>17</c:v>
                </c:pt>
                <c:pt idx="6">
                  <c:v>15.3</c:v>
                </c:pt>
                <c:pt idx="7">
                  <c:v>12.8</c:v>
                </c:pt>
                <c:pt idx="8">
                  <c:v>6</c:v>
                </c:pt>
                <c:pt idx="9">
                  <c:v>8.8000000000000007</c:v>
                </c:pt>
                <c:pt idx="10">
                  <c:v>36.61</c:v>
                </c:pt>
                <c:pt idx="11">
                  <c:v>35.880000000000003</c:v>
                </c:pt>
                <c:pt idx="12">
                  <c:v>34.86</c:v>
                </c:pt>
                <c:pt idx="13">
                  <c:v>32.520000000000003</c:v>
                </c:pt>
                <c:pt idx="14">
                  <c:v>41.21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46-48DC-85BE-2F39B8B323AE}"/>
            </c:ext>
          </c:extLst>
        </c:ser>
        <c:ser>
          <c:idx val="1"/>
          <c:order val="1"/>
          <c:tx>
            <c:strRef>
              <c:f>'ม.6วิทยา-2563'!$A$181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trellis">
              <a:fgClr>
                <a:srgbClr val="FF0066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46-48DC-85BE-2F39B8B323AE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46-48DC-85BE-2F39B8B323AE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46-48DC-85BE-2F39B8B323AE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46-48DC-85BE-2F39B8B323AE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46-48DC-85BE-2F39B8B323AE}"/>
                </c:ext>
              </c:extLst>
            </c:dLbl>
            <c:dLbl>
              <c:idx val="11"/>
              <c:layout>
                <c:manualLayout>
                  <c:x val="-3.0449564590942987E-3"/>
                  <c:y val="3.7774282621671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46-48DC-85BE-2F39B8B323AE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46-48DC-85BE-2F39B8B323AE}"/>
                </c:ext>
              </c:extLst>
            </c:dLbl>
            <c:dLbl>
              <c:idx val="13"/>
              <c:layout>
                <c:manualLayout>
                  <c:x val="3.4812502369788046E-3"/>
                  <c:y val="6.740391570766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46-48DC-85BE-2F39B8B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'ม.6วิทยา-2563'!$B$177:$P$179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'ม.6วิทยา-2563'!$B$181:$P$181</c:f>
              <c:numCache>
                <c:formatCode>#,##0.00_ ;\-#,##0.00\ </c:formatCode>
                <c:ptCount val="15"/>
                <c:pt idx="0">
                  <c:v>84</c:v>
                </c:pt>
                <c:pt idx="1">
                  <c:v>92</c:v>
                </c:pt>
                <c:pt idx="2">
                  <c:v>94.8</c:v>
                </c:pt>
                <c:pt idx="3">
                  <c:v>91.5</c:v>
                </c:pt>
                <c:pt idx="4">
                  <c:v>97.95</c:v>
                </c:pt>
                <c:pt idx="5">
                  <c:v>6</c:v>
                </c:pt>
                <c:pt idx="6">
                  <c:v>6.05</c:v>
                </c:pt>
                <c:pt idx="7">
                  <c:v>7.2</c:v>
                </c:pt>
                <c:pt idx="8">
                  <c:v>4</c:v>
                </c:pt>
                <c:pt idx="9">
                  <c:v>4.4000000000000004</c:v>
                </c:pt>
                <c:pt idx="10">
                  <c:v>33.700000000000003</c:v>
                </c:pt>
                <c:pt idx="11">
                  <c:v>31.61</c:v>
                </c:pt>
                <c:pt idx="12">
                  <c:v>32.4</c:v>
                </c:pt>
                <c:pt idx="13">
                  <c:v>30.49</c:v>
                </c:pt>
                <c:pt idx="14">
                  <c:v>34.880000000000003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046-48DC-85BE-2F39B8B323AE}"/>
            </c:ext>
          </c:extLst>
        </c:ser>
        <c:ser>
          <c:idx val="2"/>
          <c:order val="2"/>
          <c:tx>
            <c:strRef>
              <c:f>'ม.6วิทยา-2563'!$A$182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horzBrick">
              <a:fgClr>
                <a:srgbClr val="C0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46-48DC-85BE-2F39B8B323AE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46-48DC-85BE-2F39B8B323AE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46-48DC-85BE-2F39B8B323AE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46-48DC-85BE-2F39B8B323AE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46-48DC-85BE-2F39B8B323AE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046-48DC-85BE-2F39B8B323AE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046-48DC-85BE-2F39B8B323AE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046-48DC-85BE-2F39B8B323AE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46-48DC-85BE-2F39B8B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'ม.6วิทยา-2563'!$B$177:$P$179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'ม.6วิทยา-2563'!$B$182:$P$182</c:f>
              <c:numCache>
                <c:formatCode>#,##0.00_ ;\-#,##0.00\ </c:formatCode>
                <c:ptCount val="15"/>
                <c:pt idx="0">
                  <c:v>92</c:v>
                </c:pt>
                <c:pt idx="1">
                  <c:v>96.8</c:v>
                </c:pt>
                <c:pt idx="2">
                  <c:v>98.4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1.6</c:v>
                </c:pt>
                <c:pt idx="7">
                  <c:v>1.6</c:v>
                </c:pt>
                <c:pt idx="8">
                  <c:v>0</c:v>
                </c:pt>
                <c:pt idx="9">
                  <c:v>0</c:v>
                </c:pt>
                <c:pt idx="10">
                  <c:v>31.77</c:v>
                </c:pt>
                <c:pt idx="11">
                  <c:v>29.48</c:v>
                </c:pt>
                <c:pt idx="12">
                  <c:v>30.75</c:v>
                </c:pt>
                <c:pt idx="13">
                  <c:v>29.4</c:v>
                </c:pt>
                <c:pt idx="14">
                  <c:v>33.04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B046-48DC-85BE-2F39B8B323AE}"/>
            </c:ext>
          </c:extLst>
        </c:ser>
        <c:ser>
          <c:idx val="3"/>
          <c:order val="3"/>
          <c:tx>
            <c:strRef>
              <c:f>'ม.6วิทยา-2563'!$A$183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chemeClr val="bg1"/>
              </a:bgClr>
            </a:pattFill>
            <a:ln>
              <a:solidFill>
                <a:srgbClr val="0066FF"/>
              </a:solidFill>
            </a:ln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46-48DC-85BE-2F39B8B323AE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46-48DC-85BE-2F39B8B323AE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46-48DC-85BE-2F39B8B323AE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46-48DC-85BE-2F39B8B323AE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046-48DC-85BE-2F39B8B323AE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046-48DC-85BE-2F39B8B323AE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046-48DC-85BE-2F39B8B323AE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046-48DC-85BE-2F39B8B323AE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046-48DC-85BE-2F39B8B323AE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046-48DC-85BE-2F39B8B323AE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046-48DC-85BE-2F39B8B323AE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046-48DC-85BE-2F39B8B32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'ม.6วิทยา-2563'!$B$177:$P$179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'ม.6วิทยา-2563'!$B$183:$P$183</c:f>
              <c:numCache>
                <c:formatCode>#,##0.00_ ;\-#,##0.00\ </c:formatCode>
                <c:ptCount val="15"/>
                <c:pt idx="0">
                  <c:v>92</c:v>
                </c:pt>
                <c:pt idx="1">
                  <c:v>96.8</c:v>
                </c:pt>
                <c:pt idx="2">
                  <c:v>98.4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1.6</c:v>
                </c:pt>
                <c:pt idx="7">
                  <c:v>1.6</c:v>
                </c:pt>
                <c:pt idx="8">
                  <c:v>0</c:v>
                </c:pt>
                <c:pt idx="9">
                  <c:v>0</c:v>
                </c:pt>
                <c:pt idx="10">
                  <c:v>31.62</c:v>
                </c:pt>
                <c:pt idx="11">
                  <c:v>29.37</c:v>
                </c:pt>
                <c:pt idx="12">
                  <c:v>30.51</c:v>
                </c:pt>
                <c:pt idx="13">
                  <c:v>29.2</c:v>
                </c:pt>
                <c:pt idx="14">
                  <c:v>32.68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B046-48DC-85BE-2F39B8B32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54561408"/>
        <c:axId val="354776192"/>
        <c:axId val="0"/>
      </c:bar3DChart>
      <c:catAx>
        <c:axId val="35456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54776192"/>
        <c:crosses val="autoZero"/>
        <c:auto val="1"/>
        <c:lblAlgn val="ctr"/>
        <c:lblOffset val="100"/>
        <c:noMultiLvlLbl val="0"/>
      </c:catAx>
      <c:valAx>
        <c:axId val="354776192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354561408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39370078740157483" l="0.39370078740157483" r="0.15748031496062992" t="0.78740157480314965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Freesia News" pitchFamily="34" charset="-34"/>
                <a:cs typeface="Freesia News" pitchFamily="34" charset="-34"/>
              </a:rPr>
              <a:t>กราฟ เปรียบเทียบค่าร้อยละระดับผลการทดสอบระดับชาติขั้นพื้นฐาน</a:t>
            </a:r>
          </a:p>
          <a:p>
            <a:pPr>
              <a:defRPr/>
            </a:pPr>
            <a:r>
              <a:rPr lang="th-TH">
                <a:latin typeface="Freesia News" pitchFamily="34" charset="-34"/>
                <a:cs typeface="Freesia News" pitchFamily="34" charset="-34"/>
              </a:rPr>
              <a:t>ระดับชั้นมัธยมศึกษาปีที่ </a:t>
            </a:r>
            <a:r>
              <a:rPr lang="en-US">
                <a:latin typeface="Freesia News" pitchFamily="34" charset="-34"/>
                <a:cs typeface="Freesia News" pitchFamily="34" charset="-34"/>
              </a:rPr>
              <a:t> 6</a:t>
            </a:r>
            <a:r>
              <a:rPr lang="en-US" baseline="0">
                <a:latin typeface="Freesia News" pitchFamily="34" charset="-34"/>
                <a:cs typeface="Freesia News" pitchFamily="34" charset="-34"/>
              </a:rPr>
              <a:t>  </a:t>
            </a:r>
            <a:r>
              <a:rPr lang="th-TH">
                <a:latin typeface="Freesia News" pitchFamily="34" charset="-34"/>
                <a:cs typeface="Freesia News" pitchFamily="34" charset="-34"/>
              </a:rPr>
              <a:t> ปีการศึกษา 25</a:t>
            </a:r>
            <a:r>
              <a:rPr lang="en-US">
                <a:latin typeface="Freesia News" pitchFamily="34" charset="-34"/>
                <a:cs typeface="Freesia News" pitchFamily="34" charset="-34"/>
              </a:rPr>
              <a:t>63</a:t>
            </a:r>
          </a:p>
        </c:rich>
      </c:tx>
      <c:layout>
        <c:manualLayout>
          <c:xMode val="edge"/>
          <c:yMode val="edge"/>
          <c:x val="0.23012202830916947"/>
          <c:y val="2.9143903569630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927896577919095E-2"/>
          <c:y val="0.15466923469098737"/>
          <c:w val="0.90782778045643686"/>
          <c:h val="0.7337807027852861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'สรุป6-2563'!$B$39</c:f>
              <c:strCache>
                <c:ptCount val="1"/>
                <c:pt idx="0">
                  <c:v>ร้อยละ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0000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Freesia News" pitchFamily="34" charset="-34"/>
                    <a:cs typeface="Freesia News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'สรุป6-2563'!$C$38:$J$38</c:f>
              <c:strCache>
                <c:ptCount val="8"/>
                <c:pt idx="0">
                  <c:v>ดีเยี่ยม        4.00</c:v>
                </c:pt>
                <c:pt idx="1">
                  <c:v>ดี                3.50</c:v>
                </c:pt>
                <c:pt idx="2">
                  <c:v>ดี                3.00</c:v>
                </c:pt>
                <c:pt idx="3">
                  <c:v>ค่อนข้างดี    2.50</c:v>
                </c:pt>
                <c:pt idx="4">
                  <c:v>ปานกลาง      2.00</c:v>
                </c:pt>
                <c:pt idx="5">
                  <c:v>พอใช้          1.50</c:v>
                </c:pt>
                <c:pt idx="6">
                  <c:v>ปรับปรุง         1.00</c:v>
                </c:pt>
                <c:pt idx="7">
                  <c:v>ปรับปรุงอย่างยิ่ง 0.00</c:v>
                </c:pt>
              </c:strCache>
            </c:strRef>
          </c:cat>
          <c:val>
            <c:numRef>
              <c:f>'สรุป6-2563'!$C$39:$J$39</c:f>
              <c:numCache>
                <c:formatCode>0.00</c:formatCode>
                <c:ptCount val="8"/>
                <c:pt idx="0">
                  <c:v>0.43650793650793651</c:v>
                </c:pt>
                <c:pt idx="1">
                  <c:v>3.0158730158730158</c:v>
                </c:pt>
                <c:pt idx="2">
                  <c:v>11.30952380952381</c:v>
                </c:pt>
                <c:pt idx="3">
                  <c:v>20.793650793650794</c:v>
                </c:pt>
                <c:pt idx="4">
                  <c:v>33.214285714285715</c:v>
                </c:pt>
                <c:pt idx="5">
                  <c:v>26.984126984126984</c:v>
                </c:pt>
                <c:pt idx="6">
                  <c:v>2.7380952380952381</c:v>
                </c:pt>
                <c:pt idx="7">
                  <c:v>3.968253968253968E-2</c:v>
                </c:pt>
              </c:numCache>
            </c:numRef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0-485E-4A6A-89F1-E6D8EA32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67754240"/>
        <c:axId val="367760128"/>
        <c:axId val="397279680"/>
      </c:bar3DChart>
      <c:catAx>
        <c:axId val="36775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 baseline="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67760128"/>
        <c:crosses val="autoZero"/>
        <c:auto val="1"/>
        <c:lblAlgn val="ctr"/>
        <c:lblOffset val="100"/>
        <c:noMultiLvlLbl val="0"/>
      </c:catAx>
      <c:valAx>
        <c:axId val="367760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67754240"/>
        <c:crosses val="autoZero"/>
        <c:crossBetween val="between"/>
      </c:valAx>
      <c:serAx>
        <c:axId val="39727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67760128"/>
        <c:crosses val="autoZero"/>
      </c:serAx>
    </c:plotArea>
    <c:legend>
      <c:legendPos val="b"/>
      <c:layout>
        <c:manualLayout>
          <c:xMode val="edge"/>
          <c:yMode val="edge"/>
          <c:x val="0.42088501935524958"/>
          <c:y val="0.84572790271719633"/>
          <c:w val="8.5299677590678996E-2"/>
          <c:h val="5.533936242054624E-2"/>
        </c:manualLayout>
      </c:layout>
      <c:overlay val="0"/>
      <c:txPr>
        <a:bodyPr/>
        <a:lstStyle/>
        <a:p>
          <a:pPr>
            <a:defRPr sz="2000" b="1"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94488188976377963" l="0.70866141732283472" r="0.70866141732283472" t="1.1417322834645669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3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/>
            </a:r>
            <a:b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</a:b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โรงเรียนลำปางกัลยาณี วิชาภาษาอังกฤษ 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(93)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  <a:endParaRPr lang="th-TH" sz="2000" b="1" i="0" baseline="0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4851341492029506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'ม.3 ภาษาอังกฤษ-2563'!$A$176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wdDnDiag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50-445F-8A16-7DBB57B4DA79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50-445F-8A16-7DBB57B4DA79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0-445F-8A16-7DBB57B4DA79}"/>
                </c:ext>
              </c:extLst>
            </c:dLbl>
            <c:dLbl>
              <c:idx val="14"/>
              <c:layout>
                <c:manualLayout>
                  <c:x val="2.2629618188552737E-2"/>
                  <c:y val="-1.9985619837609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50-445F-8A16-7DBB57B4D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ภาษาอังกฤษ-2563'!$B$173:$P$175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ภาษาอังกฤษ-2563'!$B$176:$P$176</c:f>
              <c:numCache>
                <c:formatCode>#,##0.00_ ;\-#,##0.00\ </c:formatCode>
                <c:ptCount val="15"/>
                <c:pt idx="0">
                  <c:v>72</c:v>
                </c:pt>
                <c:pt idx="1">
                  <c:v>90</c:v>
                </c:pt>
                <c:pt idx="2">
                  <c:v>90</c:v>
                </c:pt>
                <c:pt idx="3">
                  <c:v>84</c:v>
                </c:pt>
                <c:pt idx="4">
                  <c:v>88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6</c:v>
                </c:pt>
                <c:pt idx="9">
                  <c:v>12.5</c:v>
                </c:pt>
                <c:pt idx="10">
                  <c:v>36.53</c:v>
                </c:pt>
                <c:pt idx="11">
                  <c:v>33.67</c:v>
                </c:pt>
                <c:pt idx="12">
                  <c:v>32.270000000000003</c:v>
                </c:pt>
                <c:pt idx="13">
                  <c:v>39.840000000000003</c:v>
                </c:pt>
                <c:pt idx="14">
                  <c:v>40.43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450-445F-8A16-7DBB57B4DA79}"/>
            </c:ext>
          </c:extLst>
        </c:ser>
        <c:ser>
          <c:idx val="1"/>
          <c:order val="1"/>
          <c:tx>
            <c:strRef>
              <c:f>'ม.3 ภาษาอังกฤษ-2563'!$A$177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50-445F-8A16-7DBB57B4DA79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50-445F-8A16-7DBB57B4DA79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50-445F-8A16-7DBB57B4DA79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50-445F-8A16-7DBB57B4DA79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50-445F-8A16-7DBB57B4DA79}"/>
                </c:ext>
              </c:extLst>
            </c:dLbl>
            <c:dLbl>
              <c:idx val="11"/>
              <c:layout>
                <c:manualLayout>
                  <c:x val="-9.3345712470984787E-3"/>
                  <c:y val="2.455781000648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50-445F-8A16-7DBB57B4DA79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50-445F-8A16-7DBB57B4DA79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50-445F-8A16-7DBB57B4DA79}"/>
                </c:ext>
              </c:extLst>
            </c:dLbl>
            <c:dLbl>
              <c:idx val="14"/>
              <c:layout>
                <c:manualLayout>
                  <c:x val="4.3385626393218791E-3"/>
                  <c:y val="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50-445F-8A16-7DBB57B4D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ภาษาอังกฤษ-2563'!$B$173:$P$175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ภาษาอังกฤษ-2563'!$B$177:$P$177</c:f>
              <c:numCache>
                <c:formatCode>#,##0.00_ ;\-#,##0.00\ </c:formatCode>
                <c:ptCount val="15"/>
                <c:pt idx="0">
                  <c:v>92</c:v>
                </c:pt>
                <c:pt idx="1">
                  <c:v>96</c:v>
                </c:pt>
                <c:pt idx="2">
                  <c:v>94</c:v>
                </c:pt>
                <c:pt idx="3">
                  <c:v>100</c:v>
                </c:pt>
                <c:pt idx="4">
                  <c:v>98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32.229999999999997</c:v>
                </c:pt>
                <c:pt idx="11">
                  <c:v>30.69</c:v>
                </c:pt>
                <c:pt idx="12">
                  <c:v>29.7</c:v>
                </c:pt>
                <c:pt idx="13">
                  <c:v>33.64</c:v>
                </c:pt>
                <c:pt idx="14">
                  <c:v>34.520000000000003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450-445F-8A16-7DBB57B4DA79}"/>
            </c:ext>
          </c:extLst>
        </c:ser>
        <c:ser>
          <c:idx val="2"/>
          <c:order val="2"/>
          <c:tx>
            <c:strRef>
              <c:f>'ม.3 ภาษาอังกฤษ-2563'!$A$178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7.2472785127475599E-3"/>
                  <c:y val="-8.5080289240014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50-445F-8A16-7DBB57B4DA79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50-445F-8A16-7DBB57B4DA79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50-445F-8A16-7DBB57B4DA79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50-445F-8A16-7DBB57B4DA79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50-445F-8A16-7DBB57B4DA79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50-445F-8A16-7DBB57B4DA79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50-445F-8A16-7DBB57B4DA79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50-445F-8A16-7DBB57B4DA79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50-445F-8A16-7DBB57B4D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ภาษาอังกฤษ-2563'!$B$173:$P$175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ภาษาอังกฤษ-2563'!$B$178:$P$178</c:f>
              <c:numCache>
                <c:formatCode>#,##0.00_ ;\-#,##0.00\ </c:formatCode>
                <c:ptCount val="15"/>
                <c:pt idx="0">
                  <c:v>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31.39</c:v>
                </c:pt>
                <c:pt idx="11">
                  <c:v>30.14</c:v>
                </c:pt>
                <c:pt idx="12">
                  <c:v>29.1</c:v>
                </c:pt>
                <c:pt idx="13">
                  <c:v>32.979999999999997</c:v>
                </c:pt>
                <c:pt idx="14">
                  <c:v>34.14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450-445F-8A16-7DBB57B4DA79}"/>
            </c:ext>
          </c:extLst>
        </c:ser>
        <c:ser>
          <c:idx val="3"/>
          <c:order val="3"/>
          <c:tx>
            <c:strRef>
              <c:f>'ม.3 ภาษาอังกฤษ-2563'!$A$179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horzBrick">
              <a:fgClr>
                <a:srgbClr val="FF00FF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50-445F-8A16-7DBB57B4DA79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450-445F-8A16-7DBB57B4DA79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50-445F-8A16-7DBB57B4DA79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50-445F-8A16-7DBB57B4DA79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50-445F-8A16-7DBB57B4DA79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450-445F-8A16-7DBB57B4DA79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50-445F-8A16-7DBB57B4DA79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450-445F-8A16-7DBB57B4DA79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450-445F-8A16-7DBB57B4DA79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450-445F-8A16-7DBB57B4DA79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450-445F-8A16-7DBB57B4DA79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450-445F-8A16-7DBB57B4DA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ภาษาอังกฤษ-2563'!$B$173:$P$175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ภาษาอังกฤษ-2563'!$B$179:$P$179</c:f>
              <c:numCache>
                <c:formatCode>#,##0.00_ ;\-#,##0.00\ </c:formatCode>
                <c:ptCount val="15"/>
                <c:pt idx="0">
                  <c:v>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31.8</c:v>
                </c:pt>
                <c:pt idx="11">
                  <c:v>30.45</c:v>
                </c:pt>
                <c:pt idx="12">
                  <c:v>29.45</c:v>
                </c:pt>
                <c:pt idx="13">
                  <c:v>33.25</c:v>
                </c:pt>
                <c:pt idx="14">
                  <c:v>34.380000000000003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5450-445F-8A16-7DBB57B4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56529280"/>
        <c:axId val="56530816"/>
        <c:axId val="0"/>
      </c:bar3DChart>
      <c:catAx>
        <c:axId val="5652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56530816"/>
        <c:crosses val="autoZero"/>
        <c:auto val="1"/>
        <c:lblAlgn val="ctr"/>
        <c:lblOffset val="100"/>
        <c:noMultiLvlLbl val="0"/>
      </c:catAx>
      <c:valAx>
        <c:axId val="56530816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56529280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55118110236220474" r="0.35433070866141736" t="0.98425196850393704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(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O-NET)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3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/>
            </a:r>
            <a:b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</a:b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โรงเรียนลำปางกัลยาณี วิชาคณิตศาสตร์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(94)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- 256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3</a:t>
            </a:r>
            <a:endParaRPr lang="th-TH" sz="2000" b="1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5166034163762314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'ม.3 คณฺตศาสตร์-2563'!$A$185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wdDnDiag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C3-42EC-A8E7-059234B49479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C3-42EC-A8E7-059234B49479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3-42EC-A8E7-059234B49479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C3-42EC-A8E7-059234B494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คณฺตศาสตร์-2563'!$B$182:$P$184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คณฺตศาสตร์-2563'!$B$185:$P$185</c:f>
              <c:numCache>
                <c:formatCode>#,##0.00_ ;\-#,##0.00\ </c:formatCode>
                <c:ptCount val="15"/>
                <c:pt idx="0">
                  <c:v>96.8</c:v>
                </c:pt>
                <c:pt idx="1">
                  <c:v>100</c:v>
                </c:pt>
                <c:pt idx="2">
                  <c:v>100</c:v>
                </c:pt>
                <c:pt idx="3">
                  <c:v>92</c:v>
                </c:pt>
                <c:pt idx="4">
                  <c:v>80</c:v>
                </c:pt>
                <c:pt idx="5">
                  <c:v>6.4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41.72</c:v>
                </c:pt>
                <c:pt idx="11">
                  <c:v>37.549999999999997</c:v>
                </c:pt>
                <c:pt idx="12">
                  <c:v>40.1</c:v>
                </c:pt>
                <c:pt idx="13">
                  <c:v>36.82</c:v>
                </c:pt>
                <c:pt idx="14">
                  <c:v>32.42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C3-42EC-A8E7-059234B49479}"/>
            </c:ext>
          </c:extLst>
        </c:ser>
        <c:ser>
          <c:idx val="1"/>
          <c:order val="1"/>
          <c:tx>
            <c:strRef>
              <c:f>'ม.3 คณฺตศาสตร์-2563'!$A$186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C3-42EC-A8E7-059234B49479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C3-42EC-A8E7-059234B49479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C3-42EC-A8E7-059234B49479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C3-42EC-A8E7-059234B49479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C3-42EC-A8E7-059234B49479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C3-42EC-A8E7-059234B49479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C3-42EC-A8E7-059234B49479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C3-42EC-A8E7-059234B494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คณฺตศาสตร์-2563'!$B$182:$P$184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คณฺตศาสตร์-2563'!$B$186:$P$186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31.16</c:v>
                </c:pt>
                <c:pt idx="11">
                  <c:v>27.96</c:v>
                </c:pt>
                <c:pt idx="12">
                  <c:v>31.81</c:v>
                </c:pt>
                <c:pt idx="13">
                  <c:v>28.33</c:v>
                </c:pt>
                <c:pt idx="14">
                  <c:v>26.44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4C3-42EC-A8E7-059234B49479}"/>
            </c:ext>
          </c:extLst>
        </c:ser>
        <c:ser>
          <c:idx val="2"/>
          <c:order val="2"/>
          <c:tx>
            <c:strRef>
              <c:f>'ม.3 คณฺตศาสตร์-2563'!$A$187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C3-42EC-A8E7-059234B49479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C3-42EC-A8E7-059234B49479}"/>
                </c:ext>
              </c:extLst>
            </c:dLbl>
            <c:dLbl>
              <c:idx val="3"/>
              <c:layout>
                <c:manualLayout>
                  <c:x val="1.7259978425026967E-2"/>
                  <c:y val="-9.3104454400566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C3-42EC-A8E7-059234B49479}"/>
                </c:ext>
              </c:extLst>
            </c:dLbl>
            <c:dLbl>
              <c:idx val="4"/>
              <c:layout>
                <c:manualLayout>
                  <c:x val="2.2653721682847936E-2"/>
                  <c:y val="-9.3104454400566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C3-42EC-A8E7-059234B49479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C3-42EC-A8E7-059234B49479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C3-42EC-A8E7-059234B49479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C3-42EC-A8E7-059234B49479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C3-42EC-A8E7-059234B49479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C3-42EC-A8E7-059234B49479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C3-42EC-A8E7-059234B49479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C3-42EC-A8E7-059234B494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คณฺตศาสตร์-2563'!$B$182:$P$184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คณฺตศาสตร์-2563'!$B$187:$P$187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29.53</c:v>
                </c:pt>
                <c:pt idx="11">
                  <c:v>26.55</c:v>
                </c:pt>
                <c:pt idx="12">
                  <c:v>30.28</c:v>
                </c:pt>
                <c:pt idx="13">
                  <c:v>26.98</c:v>
                </c:pt>
                <c:pt idx="14">
                  <c:v>25.82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E4C3-42EC-A8E7-059234B49479}"/>
            </c:ext>
          </c:extLst>
        </c:ser>
        <c:ser>
          <c:idx val="3"/>
          <c:order val="3"/>
          <c:tx>
            <c:strRef>
              <c:f>'ม.3 คณฺตศาสตร์-2563'!$A$188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horzBrick">
              <a:fgClr>
                <a:srgbClr val="FF00FF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4C3-42EC-A8E7-059234B49479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4C3-42EC-A8E7-059234B49479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4C3-42EC-A8E7-059234B49479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4C3-42EC-A8E7-059234B49479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4C3-42EC-A8E7-059234B49479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4C3-42EC-A8E7-059234B49479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4C3-42EC-A8E7-059234B49479}"/>
                </c:ext>
              </c:extLst>
            </c:dLbl>
            <c:dLbl>
              <c:idx val="10"/>
              <c:layout>
                <c:manualLayout>
                  <c:x val="1.2280026249300947E-2"/>
                  <c:y val="8.1956056062762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4C3-42EC-A8E7-059234B49479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4C3-42EC-A8E7-059234B49479}"/>
                </c:ext>
              </c:extLst>
            </c:dLbl>
            <c:dLbl>
              <c:idx val="12"/>
              <c:layout>
                <c:manualLayout>
                  <c:x val="4.885234974579588E-2"/>
                  <c:y val="1.6675080969209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4C3-42EC-A8E7-059234B49479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4C3-42EC-A8E7-059234B49479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4C3-42EC-A8E7-059234B494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คณฺตศาสตร์-2563'!$B$182:$P$184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คณฺตศาสตร์-2563'!$B$188:$P$188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29.31</c:v>
                </c:pt>
                <c:pt idx="11">
                  <c:v>26.3</c:v>
                </c:pt>
                <c:pt idx="12">
                  <c:v>30.04</c:v>
                </c:pt>
                <c:pt idx="13">
                  <c:v>26.73</c:v>
                </c:pt>
                <c:pt idx="14">
                  <c:v>25.46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E4C3-42EC-A8E7-059234B49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4573568"/>
        <c:axId val="84608128"/>
        <c:axId val="0"/>
      </c:bar3DChart>
      <c:catAx>
        <c:axId val="8457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84608128"/>
        <c:crosses val="autoZero"/>
        <c:auto val="1"/>
        <c:lblAlgn val="ctr"/>
        <c:lblOffset val="100"/>
        <c:noMultiLvlLbl val="0"/>
      </c:catAx>
      <c:valAx>
        <c:axId val="84608128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84573568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55118110236220474" r="0.35433070866141736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3</a:t>
            </a:r>
            <a:br>
              <a:rPr lang="en-US" sz="2000" b="1" i="0" u="none" strike="noStrike" baseline="0">
                <a:solidFill>
                  <a:srgbClr val="000099"/>
                </a:solidFill>
                <a:effectLst/>
              </a:rPr>
            </a:b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 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วิชาวิทยาศาสตร์ 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(95)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- 256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3</a:t>
            </a:r>
            <a:endParaRPr lang="th-TH" sz="2000" b="1" i="0" baseline="0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6291466109109247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'ม.3 วิทยาศาสตร์-2563'!$A$182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wdDnDiag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37-4C21-8D8F-70504C404070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37-4C21-8D8F-70504C404070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7-4C21-8D8F-70504C404070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7-4C21-8D8F-70504C404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วิทยาศาสตร์-2563'!$B$179:$P$181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วิทยาศาสตร์-2563'!$B$182:$P$182</c:f>
              <c:numCache>
                <c:formatCode>#,##0.00_ ;\-#,##0.00\ </c:formatCode>
                <c:ptCount val="15"/>
                <c:pt idx="0">
                  <c:v>92</c:v>
                </c:pt>
                <c:pt idx="1">
                  <c:v>80</c:v>
                </c:pt>
                <c:pt idx="2">
                  <c:v>86</c:v>
                </c:pt>
                <c:pt idx="3">
                  <c:v>65</c:v>
                </c:pt>
                <c:pt idx="4">
                  <c:v>74.599999999999994</c:v>
                </c:pt>
                <c:pt idx="5">
                  <c:v>16</c:v>
                </c:pt>
                <c:pt idx="6">
                  <c:v>10</c:v>
                </c:pt>
                <c:pt idx="7">
                  <c:v>14</c:v>
                </c:pt>
                <c:pt idx="8">
                  <c:v>13.5</c:v>
                </c:pt>
                <c:pt idx="9">
                  <c:v>6.6</c:v>
                </c:pt>
                <c:pt idx="10">
                  <c:v>42.49</c:v>
                </c:pt>
                <c:pt idx="11">
                  <c:v>38.74</c:v>
                </c:pt>
                <c:pt idx="12">
                  <c:v>43.24</c:v>
                </c:pt>
                <c:pt idx="13">
                  <c:v>35.49</c:v>
                </c:pt>
                <c:pt idx="14">
                  <c:v>35.729999999999997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37-4C21-8D8F-70504C404070}"/>
            </c:ext>
          </c:extLst>
        </c:ser>
        <c:ser>
          <c:idx val="1"/>
          <c:order val="1"/>
          <c:tx>
            <c:strRef>
              <c:f>'ม.3 วิทยาศาสตร์-2563'!$A$183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37-4C21-8D8F-70504C404070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37-4C21-8D8F-70504C404070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37-4C21-8D8F-70504C404070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37-4C21-8D8F-70504C404070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37-4C21-8D8F-70504C404070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37-4C21-8D8F-70504C404070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37-4C21-8D8F-70504C404070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37-4C21-8D8F-70504C404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วิทยาศาสตร์-2563'!$B$179:$P$181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วิทยาศาสตร์-2563'!$B$183:$P$183</c:f>
              <c:numCache>
                <c:formatCode>#,##0.00_ ;\-#,##0.00\ </c:formatCode>
                <c:ptCount val="15"/>
                <c:pt idx="0">
                  <c:v>92</c:v>
                </c:pt>
                <c:pt idx="1">
                  <c:v>86</c:v>
                </c:pt>
                <c:pt idx="2">
                  <c:v>96</c:v>
                </c:pt>
                <c:pt idx="3">
                  <c:v>88</c:v>
                </c:pt>
                <c:pt idx="4">
                  <c:v>84.6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8.5</c:v>
                </c:pt>
                <c:pt idx="9">
                  <c:v>4.4000000000000004</c:v>
                </c:pt>
                <c:pt idx="10">
                  <c:v>36.51</c:v>
                </c:pt>
                <c:pt idx="11">
                  <c:v>33.35</c:v>
                </c:pt>
                <c:pt idx="12">
                  <c:v>37.340000000000003</c:v>
                </c:pt>
                <c:pt idx="13">
                  <c:v>31.05</c:v>
                </c:pt>
                <c:pt idx="14">
                  <c:v>30.59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037-4C21-8D8F-70504C404070}"/>
            </c:ext>
          </c:extLst>
        </c:ser>
        <c:ser>
          <c:idx val="2"/>
          <c:order val="2"/>
          <c:tx>
            <c:strRef>
              <c:f>'ม.3 วิทยาศาสตร์-2563'!$A$184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37-4C21-8D8F-70504C404070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37-4C21-8D8F-70504C404070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37-4C21-8D8F-70504C404070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37-4C21-8D8F-70504C404070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37-4C21-8D8F-70504C404070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37-4C21-8D8F-70504C404070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37-4C21-8D8F-70504C404070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37-4C21-8D8F-70504C404070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37-4C21-8D8F-70504C404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วิทยาศาสตร์-2563'!$B$179:$P$181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วิทยาศาสตร์-2563'!$B$184:$P$184</c:f>
              <c:numCache>
                <c:formatCode>#,##0.00_ ;\-#,##0.00\ </c:formatCode>
                <c:ptCount val="15"/>
                <c:pt idx="0">
                  <c:v>98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97.8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35.119999999999997</c:v>
                </c:pt>
                <c:pt idx="11">
                  <c:v>32.47</c:v>
                </c:pt>
                <c:pt idx="12">
                  <c:v>36.43</c:v>
                </c:pt>
                <c:pt idx="13">
                  <c:v>30.22</c:v>
                </c:pt>
                <c:pt idx="14">
                  <c:v>30.17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037-4C21-8D8F-70504C404070}"/>
            </c:ext>
          </c:extLst>
        </c:ser>
        <c:ser>
          <c:idx val="3"/>
          <c:order val="3"/>
          <c:tx>
            <c:strRef>
              <c:f>'ม.3 วิทยาศาสตร์-2563'!$A$185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horzBrick">
              <a:fgClr>
                <a:srgbClr val="FF00FF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1.7732300507891059E-2"/>
                  <c:y val="2.237240204758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37-4C21-8D8F-70504C404070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37-4C21-8D8F-70504C404070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037-4C21-8D8F-70504C404070}"/>
                </c:ext>
              </c:extLst>
            </c:dLbl>
            <c:dLbl>
              <c:idx val="3"/>
              <c:layout>
                <c:manualLayout>
                  <c:x val="2.7280481985206394E-2"/>
                  <c:y val="-4.2821749585321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037-4C21-8D8F-70504C404070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037-4C21-8D8F-70504C404070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037-4C21-8D8F-70504C404070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037-4C21-8D8F-70504C404070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037-4C21-8D8F-70504C404070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037-4C21-8D8F-70504C404070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037-4C21-8D8F-70504C404070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037-4C21-8D8F-70504C404070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037-4C21-8D8F-70504C404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'ม.3 วิทยาศาสตร์-2563'!$B$179:$P$181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'ม.3 วิทยาศาสตร์-2563'!$B$185:$P$185</c:f>
              <c:numCache>
                <c:formatCode>#,##0.00_ ;\-#,##0.00\ </c:formatCode>
                <c:ptCount val="15"/>
                <c:pt idx="0">
                  <c:v>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34.99</c:v>
                </c:pt>
                <c:pt idx="11">
                  <c:v>32.28</c:v>
                </c:pt>
                <c:pt idx="12">
                  <c:v>36.1</c:v>
                </c:pt>
                <c:pt idx="13">
                  <c:v>30.07</c:v>
                </c:pt>
                <c:pt idx="14">
                  <c:v>29.89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5037-4C21-8D8F-70504C404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62928640"/>
        <c:axId val="273432576"/>
        <c:axId val="0"/>
      </c:bar3DChart>
      <c:catAx>
        <c:axId val="2629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273432576"/>
        <c:crosses val="autoZero"/>
        <c:auto val="1"/>
        <c:lblAlgn val="ctr"/>
        <c:lblOffset val="100"/>
        <c:noMultiLvlLbl val="0"/>
      </c:catAx>
      <c:valAx>
        <c:axId val="273432576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262928640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55118110236220474" r="0.35433070866141736" t="0.98425196850393704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Freesia News" pitchFamily="34" charset="-34"/>
                <a:cs typeface="Freesia News" pitchFamily="34" charset="-34"/>
              </a:rPr>
              <a:t>กราฟ เปรียบเทียบค่าร้อยละระดับผลการทดสอบระดับชาติขั้นพื้นฐาน</a:t>
            </a:r>
          </a:p>
          <a:p>
            <a:pPr>
              <a:defRPr/>
            </a:pPr>
            <a:r>
              <a:rPr lang="th-TH">
                <a:latin typeface="Freesia News" pitchFamily="34" charset="-34"/>
                <a:cs typeface="Freesia News" pitchFamily="34" charset="-34"/>
              </a:rPr>
              <a:t>ระดับชั้นมัธยมศึกษาปีที่ </a:t>
            </a:r>
            <a:r>
              <a:rPr lang="en-US">
                <a:latin typeface="Freesia News" pitchFamily="34" charset="-34"/>
                <a:cs typeface="Freesia News" pitchFamily="34" charset="-34"/>
              </a:rPr>
              <a:t> 3</a:t>
            </a:r>
            <a:r>
              <a:rPr lang="en-US" baseline="0">
                <a:latin typeface="Freesia News" pitchFamily="34" charset="-34"/>
                <a:cs typeface="Freesia News" pitchFamily="34" charset="-34"/>
              </a:rPr>
              <a:t>  </a:t>
            </a:r>
            <a:r>
              <a:rPr lang="th-TH">
                <a:latin typeface="Freesia News" pitchFamily="34" charset="-34"/>
                <a:cs typeface="Freesia News" pitchFamily="34" charset="-34"/>
              </a:rPr>
              <a:t> ปีการศึกษา 25</a:t>
            </a:r>
            <a:r>
              <a:rPr lang="en-US">
                <a:latin typeface="Freesia News" pitchFamily="34" charset="-34"/>
                <a:cs typeface="Freesia News" pitchFamily="34" charset="-34"/>
              </a:rPr>
              <a:t>63</a:t>
            </a:r>
          </a:p>
          <a:p>
            <a:pPr>
              <a:defRPr/>
            </a:pPr>
            <a:endParaRPr lang="th-TH"/>
          </a:p>
        </c:rich>
      </c:tx>
      <c:layout>
        <c:manualLayout>
          <c:xMode val="edge"/>
          <c:yMode val="edge"/>
          <c:x val="0.23012202830916947"/>
          <c:y val="2.9143903569630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5820693094596E-2"/>
          <c:y val="0.14941994726680607"/>
          <c:w val="0.89250989528785285"/>
          <c:h val="0.7337807027852861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'สรุป3-2563'!$B$37</c:f>
              <c:strCache>
                <c:ptCount val="1"/>
                <c:pt idx="0">
                  <c:v>ร้อยละ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0000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Freesia News" pitchFamily="34" charset="-34"/>
                    <a:cs typeface="Freesia News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'สรุป3-2563'!$C$36:$J$36</c:f>
              <c:strCache>
                <c:ptCount val="8"/>
                <c:pt idx="0">
                  <c:v>ดีเยี่ยม 4.00</c:v>
                </c:pt>
                <c:pt idx="1">
                  <c:v>ดีมาก 3.50</c:v>
                </c:pt>
                <c:pt idx="2">
                  <c:v>ดี 3.00</c:v>
                </c:pt>
                <c:pt idx="3">
                  <c:v>ค่อนข้างดี  2.50</c:v>
                </c:pt>
                <c:pt idx="4">
                  <c:v>ปานกลาง 2.00</c:v>
                </c:pt>
                <c:pt idx="5">
                  <c:v>พอใช้ 1.50</c:v>
                </c:pt>
                <c:pt idx="6">
                  <c:v>ปรับปรุง 1.00</c:v>
                </c:pt>
                <c:pt idx="7">
                  <c:v>ปรับปรุงอย่างยิ่ง 0.00</c:v>
                </c:pt>
              </c:strCache>
            </c:strRef>
          </c:cat>
          <c:val>
            <c:numRef>
              <c:f>'สรุป3-2563'!$C$37:$J$37</c:f>
              <c:numCache>
                <c:formatCode>0.00</c:formatCode>
                <c:ptCount val="8"/>
                <c:pt idx="0">
                  <c:v>0.48491379310344829</c:v>
                </c:pt>
                <c:pt idx="1">
                  <c:v>6.681034482758621</c:v>
                </c:pt>
                <c:pt idx="2">
                  <c:v>13.308189655172415</c:v>
                </c:pt>
                <c:pt idx="3">
                  <c:v>16.918103448275861</c:v>
                </c:pt>
                <c:pt idx="4">
                  <c:v>27.478448275862068</c:v>
                </c:pt>
                <c:pt idx="5">
                  <c:v>27.155172413793103</c:v>
                </c:pt>
                <c:pt idx="6">
                  <c:v>2.8556034482758621</c:v>
                </c:pt>
                <c:pt idx="7">
                  <c:v>0.21551724137931033</c:v>
                </c:pt>
              </c:numCache>
            </c:numRef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0-FD92-40FC-BB69-615BA973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26716800"/>
        <c:axId val="324052096"/>
        <c:axId val="324034560"/>
      </c:bar3DChart>
      <c:catAx>
        <c:axId val="32671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 baseline="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24052096"/>
        <c:crosses val="autoZero"/>
        <c:auto val="1"/>
        <c:lblAlgn val="ctr"/>
        <c:lblOffset val="100"/>
        <c:noMultiLvlLbl val="0"/>
      </c:catAx>
      <c:valAx>
        <c:axId val="324052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26716800"/>
        <c:crosses val="autoZero"/>
        <c:crossBetween val="between"/>
      </c:valAx>
      <c:serAx>
        <c:axId val="324034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24052096"/>
        <c:crosses val="autoZero"/>
      </c:serAx>
    </c:plotArea>
    <c:legend>
      <c:legendPos val="b"/>
      <c:layout>
        <c:manualLayout>
          <c:xMode val="edge"/>
          <c:yMode val="edge"/>
          <c:x val="0.42088501935524958"/>
          <c:y val="0.84572790271719633"/>
          <c:w val="8.5299677590678996E-2"/>
          <c:h val="5.533936242054624E-2"/>
        </c:manualLayout>
      </c:layout>
      <c:overlay val="0"/>
      <c:txPr>
        <a:bodyPr/>
        <a:lstStyle/>
        <a:p>
          <a:pPr>
            <a:defRPr sz="2000" b="1"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6</a:t>
            </a:r>
            <a:br>
              <a:rPr lang="en-US" sz="2000" b="1" i="0" u="none" strike="noStrike" baseline="0">
                <a:solidFill>
                  <a:srgbClr val="000099"/>
                </a:solidFill>
                <a:effectLst/>
              </a:rPr>
            </a:b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 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วิชาภาษาไทย (01) 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  <a:endParaRPr lang="th-TH" sz="2000" b="1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6291466109109247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'ม.6ภาษาไทย-2563'!$A$163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sphere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sphere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82B-4C32-95B2-C8361346EDFD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2B-4C32-95B2-C8361346EDFD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B-4C32-95B2-C8361346EDFD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2B-4C32-95B2-C8361346ED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'ม.6ภาษาไทย-2563'!$B$160:$P$162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'ม.6ภาษาไทย-2563'!$B$163:$P$163</c:f>
              <c:numCache>
                <c:formatCode>#,##0.00_ ;\-#,##0.00\ </c:formatCode>
                <c:ptCount val="15"/>
                <c:pt idx="0">
                  <c:v>89.5</c:v>
                </c:pt>
                <c:pt idx="1">
                  <c:v>88.5</c:v>
                </c:pt>
                <c:pt idx="2">
                  <c:v>86</c:v>
                </c:pt>
                <c:pt idx="3">
                  <c:v>82.5</c:v>
                </c:pt>
                <c:pt idx="4">
                  <c:v>83.5</c:v>
                </c:pt>
                <c:pt idx="5">
                  <c:v>21</c:v>
                </c:pt>
                <c:pt idx="6">
                  <c:v>24</c:v>
                </c:pt>
                <c:pt idx="7">
                  <c:v>20</c:v>
                </c:pt>
                <c:pt idx="8">
                  <c:v>15.5</c:v>
                </c:pt>
                <c:pt idx="9">
                  <c:v>12</c:v>
                </c:pt>
                <c:pt idx="10">
                  <c:v>66.45</c:v>
                </c:pt>
                <c:pt idx="11">
                  <c:v>61.52</c:v>
                </c:pt>
                <c:pt idx="12">
                  <c:v>58.51</c:v>
                </c:pt>
                <c:pt idx="13">
                  <c:v>51.25</c:v>
                </c:pt>
                <c:pt idx="14">
                  <c:v>56.51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2B-4C32-95B2-C8361346EDFD}"/>
            </c:ext>
          </c:extLst>
        </c:ser>
        <c:ser>
          <c:idx val="1"/>
          <c:order val="1"/>
          <c:tx>
            <c:strRef>
              <c:f>'ม.6ภาษาไทย-2563'!$A$164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trellis">
              <a:fgClr>
                <a:srgbClr val="FF0066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2B-4C32-95B2-C8361346EDFD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B-4C32-95B2-C8361346EDFD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2B-4C32-95B2-C8361346EDFD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B-4C32-95B2-C8361346EDFD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2B-4C32-95B2-C8361346EDFD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2B-4C32-95B2-C8361346EDFD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2B-4C32-95B2-C8361346EDFD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2B-4C32-95B2-C8361346ED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'ม.6ภาษาไทย-2563'!$B$160:$P$162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'ม.6ภาษาไทย-2563'!$B$164:$P$164</c:f>
              <c:numCache>
                <c:formatCode>#,##0.00_ ;\-#,##0.00\ </c:formatCode>
                <c:ptCount val="15"/>
                <c:pt idx="0">
                  <c:v>94.5</c:v>
                </c:pt>
                <c:pt idx="1">
                  <c:v>91</c:v>
                </c:pt>
                <c:pt idx="2">
                  <c:v>90.5</c:v>
                </c:pt>
                <c:pt idx="3">
                  <c:v>89</c:v>
                </c:pt>
                <c:pt idx="4">
                  <c:v>87</c:v>
                </c:pt>
                <c:pt idx="5">
                  <c:v>3</c:v>
                </c:pt>
                <c:pt idx="6">
                  <c:v>12.5</c:v>
                </c:pt>
                <c:pt idx="7">
                  <c:v>9.5</c:v>
                </c:pt>
                <c:pt idx="8">
                  <c:v>7.5</c:v>
                </c:pt>
                <c:pt idx="9">
                  <c:v>7.5</c:v>
                </c:pt>
                <c:pt idx="10">
                  <c:v>55.25</c:v>
                </c:pt>
                <c:pt idx="11">
                  <c:v>52.08</c:v>
                </c:pt>
                <c:pt idx="12">
                  <c:v>49.53</c:v>
                </c:pt>
                <c:pt idx="13">
                  <c:v>43.25</c:v>
                </c:pt>
                <c:pt idx="14">
                  <c:v>46.47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82B-4C32-95B2-C8361346EDFD}"/>
            </c:ext>
          </c:extLst>
        </c:ser>
        <c:ser>
          <c:idx val="2"/>
          <c:order val="2"/>
          <c:tx>
            <c:strRef>
              <c:f>'ม.6ภาษาไทย-2563'!$A$165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horzBrick">
              <a:fgClr>
                <a:srgbClr val="C0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2B-4C32-95B2-C8361346EDFD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2B-4C32-95B2-C8361346EDFD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2B-4C32-95B2-C8361346EDFD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2B-4C32-95B2-C8361346EDFD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2B-4C32-95B2-C8361346EDFD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82B-4C32-95B2-C8361346EDFD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2B-4C32-95B2-C8361346EDFD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82B-4C32-95B2-C8361346EDFD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2B-4C32-95B2-C8361346ED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'ม.6ภาษาไทย-2563'!$B$160:$P$162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'ม.6ภาษาไทย-2563'!$B$165:$P$165</c:f>
              <c:numCache>
                <c:formatCode>#,##0.00_ ;\-#,##0.00\ </c:formatCode>
                <c:ptCount val="15"/>
                <c:pt idx="0">
                  <c:v>96.5</c:v>
                </c:pt>
                <c:pt idx="1">
                  <c:v>98</c:v>
                </c:pt>
                <c:pt idx="2">
                  <c:v>95.5</c:v>
                </c:pt>
                <c:pt idx="3">
                  <c:v>94.5</c:v>
                </c:pt>
                <c:pt idx="4">
                  <c:v>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53.09</c:v>
                </c:pt>
                <c:pt idx="11">
                  <c:v>50.07</c:v>
                </c:pt>
                <c:pt idx="12">
                  <c:v>48.16</c:v>
                </c:pt>
                <c:pt idx="13">
                  <c:v>43.02</c:v>
                </c:pt>
                <c:pt idx="14">
                  <c:v>46.19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82B-4C32-95B2-C8361346EDFD}"/>
            </c:ext>
          </c:extLst>
        </c:ser>
        <c:ser>
          <c:idx val="3"/>
          <c:order val="3"/>
          <c:tx>
            <c:strRef>
              <c:f>'ม.6ภาษาไทย-2563'!$A$166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chemeClr val="bg1"/>
              </a:bgClr>
            </a:pattFill>
            <a:ln>
              <a:solidFill>
                <a:srgbClr val="0066FF"/>
              </a:solidFill>
            </a:ln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82B-4C32-95B2-C8361346EDFD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82B-4C32-95B2-C8361346EDFD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82B-4C32-95B2-C8361346EDFD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82B-4C32-95B2-C8361346EDFD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2B-4C32-95B2-C8361346EDFD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82B-4C32-95B2-C8361346EDFD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82B-4C32-95B2-C8361346EDFD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82B-4C32-95B2-C8361346EDFD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82B-4C32-95B2-C8361346EDFD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82B-4C32-95B2-C8361346EDFD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2B-4C32-95B2-C8361346EDFD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82B-4C32-95B2-C8361346ED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'ม.6ภาษาไทย-2563'!$B$160:$P$162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'ม.6ภาษาไทย-2563'!$B$166:$P$166</c:f>
              <c:numCache>
                <c:formatCode>#,##0.00_ ;\-#,##0.00\ </c:formatCode>
                <c:ptCount val="15"/>
                <c:pt idx="0">
                  <c:v>97</c:v>
                </c:pt>
                <c:pt idx="1">
                  <c:v>98</c:v>
                </c:pt>
                <c:pt idx="2">
                  <c:v>95.5</c:v>
                </c:pt>
                <c:pt idx="3">
                  <c:v>94.5</c:v>
                </c:pt>
                <c:pt idx="4">
                  <c:v>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52.29</c:v>
                </c:pt>
                <c:pt idx="11">
                  <c:v>49.25</c:v>
                </c:pt>
                <c:pt idx="12">
                  <c:v>47.31</c:v>
                </c:pt>
                <c:pt idx="13">
                  <c:v>42.21</c:v>
                </c:pt>
                <c:pt idx="14">
                  <c:v>44.36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E82B-4C32-95B2-C8361346E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25310336"/>
        <c:axId val="325311872"/>
        <c:axId val="0"/>
      </c:bar3DChart>
      <c:catAx>
        <c:axId val="32531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25311872"/>
        <c:crosses val="autoZero"/>
        <c:auto val="1"/>
        <c:lblAlgn val="ctr"/>
        <c:lblOffset val="100"/>
        <c:noMultiLvlLbl val="0"/>
      </c:catAx>
      <c:valAx>
        <c:axId val="325311872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325310336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55118110236220474" r="0.35433070866141736" t="0.98425196850393704" header="0.51181102362204722" footer="0.511811023622047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FF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FF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en-US" sz="2000" b="1" i="0" u="none" strike="noStrike" baseline="0">
                <a:effectLst/>
              </a:rPr>
              <a:t>) </a:t>
            </a:r>
            <a:r>
              <a:rPr lang="th-TH" sz="2000" b="1" i="0" u="none" strike="noStrike" baseline="0"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effectLst/>
              </a:rPr>
              <a:t>6</a:t>
            </a:r>
            <a:br>
              <a:rPr lang="en-US" sz="2000" b="1" i="0" u="none" strike="noStrike" baseline="0">
                <a:effectLst/>
              </a:rPr>
            </a:br>
            <a:r>
              <a:rPr lang="th-TH" sz="2000" b="1" i="0" u="none" strike="noStrike" baseline="0"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effectLst/>
              </a:rPr>
              <a:t>  </a:t>
            </a:r>
            <a:r>
              <a:rPr lang="th-TH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วิชาสังคมศึกษา ศาสนาและวัฒนธรรม (02)  ระหว่างปีการศึกษา 255</a:t>
            </a:r>
            <a:r>
              <a:rPr lang="en-US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 - 25</a:t>
            </a:r>
            <a:r>
              <a:rPr lang="en-US" sz="2000" b="1" i="0" baseline="0">
                <a:solidFill>
                  <a:srgbClr val="0000FF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  <a:endParaRPr lang="th-TH" sz="2000" b="1">
              <a:solidFill>
                <a:srgbClr val="0000FF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559673056200173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'ม.6สังคม-2563'!$A$180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sphere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sphere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4F-46AE-8F8F-F9A1265BC5A0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4F-46AE-8F8F-F9A1265BC5A0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4F-46AE-8F8F-F9A1265BC5A0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4F-46AE-8F8F-F9A1265BC5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'ม.6สังคม-2563'!$B$177:$P$179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'ม.6สังคม-2563'!$B$180:$P$180</c:f>
              <c:numCache>
                <c:formatCode>#,##0.00_ ;\-#,##0.00\ </c:formatCode>
                <c:ptCount val="15"/>
                <c:pt idx="0">
                  <c:v>71</c:v>
                </c:pt>
                <c:pt idx="1">
                  <c:v>68</c:v>
                </c:pt>
                <c:pt idx="2">
                  <c:v>63</c:v>
                </c:pt>
                <c:pt idx="3">
                  <c:v>59</c:v>
                </c:pt>
                <c:pt idx="4">
                  <c:v>65</c:v>
                </c:pt>
                <c:pt idx="5">
                  <c:v>23</c:v>
                </c:pt>
                <c:pt idx="6">
                  <c:v>21</c:v>
                </c:pt>
                <c:pt idx="7">
                  <c:v>15</c:v>
                </c:pt>
                <c:pt idx="8">
                  <c:v>11</c:v>
                </c:pt>
                <c:pt idx="9">
                  <c:v>20</c:v>
                </c:pt>
                <c:pt idx="10">
                  <c:v>42.1</c:v>
                </c:pt>
                <c:pt idx="11">
                  <c:v>40.64</c:v>
                </c:pt>
                <c:pt idx="12">
                  <c:v>39.369999999999997</c:v>
                </c:pt>
                <c:pt idx="13">
                  <c:v>39.770000000000003</c:v>
                </c:pt>
                <c:pt idx="14">
                  <c:v>40.94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4F-46AE-8F8F-F9A1265BC5A0}"/>
            </c:ext>
          </c:extLst>
        </c:ser>
        <c:ser>
          <c:idx val="1"/>
          <c:order val="1"/>
          <c:tx>
            <c:strRef>
              <c:f>'ม.6สังคม-2563'!$A$181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trellis">
              <a:fgClr>
                <a:srgbClr val="FF0066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4F-46AE-8F8F-F9A1265BC5A0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4F-46AE-8F8F-F9A1265BC5A0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4F-46AE-8F8F-F9A1265BC5A0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4F-46AE-8F8F-F9A1265BC5A0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4F-46AE-8F8F-F9A1265BC5A0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4F-46AE-8F8F-F9A1265BC5A0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4F-46AE-8F8F-F9A1265BC5A0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4F-46AE-8F8F-F9A1265BC5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'ม.6สังคม-2563'!$B$177:$P$179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'ม.6สังคม-2563'!$B$181:$P$181</c:f>
              <c:numCache>
                <c:formatCode>#,##0.00_ ;\-#,##0.00\ </c:formatCode>
                <c:ptCount val="15"/>
                <c:pt idx="0">
                  <c:v>76</c:v>
                </c:pt>
                <c:pt idx="1">
                  <c:v>80</c:v>
                </c:pt>
                <c:pt idx="2">
                  <c:v>69</c:v>
                </c:pt>
                <c:pt idx="3">
                  <c:v>71</c:v>
                </c:pt>
                <c:pt idx="4">
                  <c:v>70</c:v>
                </c:pt>
                <c:pt idx="5">
                  <c:v>13</c:v>
                </c:pt>
                <c:pt idx="6">
                  <c:v>10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37.65</c:v>
                </c:pt>
                <c:pt idx="11">
                  <c:v>36.21</c:v>
                </c:pt>
                <c:pt idx="12">
                  <c:v>36.19</c:v>
                </c:pt>
                <c:pt idx="13">
                  <c:v>36.700000000000003</c:v>
                </c:pt>
                <c:pt idx="1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64F-46AE-8F8F-F9A1265BC5A0}"/>
            </c:ext>
          </c:extLst>
        </c:ser>
        <c:ser>
          <c:idx val="2"/>
          <c:order val="2"/>
          <c:tx>
            <c:strRef>
              <c:f>'ม.6สังคม-2563'!$A$182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horzBrick">
              <a:fgClr>
                <a:srgbClr val="C0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4F-46AE-8F8F-F9A1265BC5A0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4F-46AE-8F8F-F9A1265BC5A0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4F-46AE-8F8F-F9A1265BC5A0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4F-46AE-8F8F-F9A1265BC5A0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4F-46AE-8F8F-F9A1265BC5A0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4F-46AE-8F8F-F9A1265BC5A0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4F-46AE-8F8F-F9A1265BC5A0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4F-46AE-8F8F-F9A1265BC5A0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4F-46AE-8F8F-F9A1265BC5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'ม.6สังคม-2563'!$B$177:$P$179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'ม.6สังคม-2563'!$B$182:$P$182</c:f>
              <c:numCache>
                <c:formatCode>#,##0.00_ ;\-#,##0.00\ </c:formatCode>
                <c:ptCount val="15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84</c:v>
                </c:pt>
                <c:pt idx="4">
                  <c:v>83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36.17</c:v>
                </c:pt>
                <c:pt idx="11">
                  <c:v>34.96</c:v>
                </c:pt>
                <c:pt idx="12">
                  <c:v>35.479999999999997</c:v>
                </c:pt>
                <c:pt idx="13">
                  <c:v>36.1</c:v>
                </c:pt>
                <c:pt idx="14">
                  <c:v>36.32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64F-46AE-8F8F-F9A1265BC5A0}"/>
            </c:ext>
          </c:extLst>
        </c:ser>
        <c:ser>
          <c:idx val="3"/>
          <c:order val="3"/>
          <c:tx>
            <c:strRef>
              <c:f>'ม.6สังคม-2563'!$A$183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chemeClr val="bg1"/>
              </a:bgClr>
            </a:pattFill>
            <a:ln>
              <a:solidFill>
                <a:srgbClr val="0066FF"/>
              </a:solidFill>
            </a:ln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64F-46AE-8F8F-F9A1265BC5A0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64F-46AE-8F8F-F9A1265BC5A0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64F-46AE-8F8F-F9A1265BC5A0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64F-46AE-8F8F-F9A1265BC5A0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64F-46AE-8F8F-F9A1265BC5A0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64F-46AE-8F8F-F9A1265BC5A0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64F-46AE-8F8F-F9A1265BC5A0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64F-46AE-8F8F-F9A1265BC5A0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64F-46AE-8F8F-F9A1265BC5A0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64F-46AE-8F8F-F9A1265BC5A0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64F-46AE-8F8F-F9A1265BC5A0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64F-46AE-8F8F-F9A1265BC5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'ม.6สังคม-2563'!$B$177:$P$179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'ม.6สังคม-2563'!$B$183:$P$183</c:f>
              <c:numCache>
                <c:formatCode>#,##0.00_ ;\-#,##0.00\ </c:formatCode>
                <c:ptCount val="15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84</c:v>
                </c:pt>
                <c:pt idx="4">
                  <c:v>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35.89</c:v>
                </c:pt>
                <c:pt idx="11">
                  <c:v>34.700000000000003</c:v>
                </c:pt>
                <c:pt idx="12">
                  <c:v>35.159999999999997</c:v>
                </c:pt>
                <c:pt idx="13">
                  <c:v>35.700000000000003</c:v>
                </c:pt>
                <c:pt idx="14">
                  <c:v>35.93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064F-46AE-8F8F-F9A1265B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43499136"/>
        <c:axId val="343500672"/>
        <c:axId val="0"/>
      </c:bar3DChart>
      <c:catAx>
        <c:axId val="34349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43500672"/>
        <c:crosses val="autoZero"/>
        <c:auto val="1"/>
        <c:lblAlgn val="ctr"/>
        <c:lblOffset val="100"/>
        <c:noMultiLvlLbl val="0"/>
      </c:catAx>
      <c:valAx>
        <c:axId val="343500672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343499136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98425196850393704" l="0.55118110236220474" r="0.35433070866141736" t="0.98425196850393704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6</a:t>
            </a:r>
            <a:br>
              <a:rPr lang="en-US" sz="2000" b="1" i="0" u="none" strike="noStrike" baseline="0">
                <a:solidFill>
                  <a:srgbClr val="000099"/>
                </a:solidFill>
                <a:effectLst/>
              </a:rPr>
            </a:b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  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วิชาภาษาอังกฤษ (03) 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- 25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  <a:endParaRPr lang="th-TH" sz="2000" b="1">
              <a:solidFill>
                <a:srgbClr val="000099"/>
              </a:solidFill>
              <a:effectLst/>
              <a:latin typeface="Freesia News" pitchFamily="34" charset="-34"/>
              <a:cs typeface="Freesia News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5126083609994028"/>
          <c:h val="0.683169835793907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'ม.6อังกฤษ-2563'!$A$182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sphere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sphere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72-4084-A800-2D272BE41F03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2-4084-A800-2D272BE41F03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2-4084-A800-2D272BE41F03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2-4084-A800-2D272BE41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'ม.6อังกฤษ-2563'!$B$179:$P$181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'ม.6อังกฤษ-2563'!$B$182:$P$182</c:f>
              <c:numCache>
                <c:formatCode>#,##0.00_ ;\-#,##0.00\ </c:formatCode>
                <c:ptCount val="15"/>
                <c:pt idx="0">
                  <c:v>88.75</c:v>
                </c:pt>
                <c:pt idx="1">
                  <c:v>88.75</c:v>
                </c:pt>
                <c:pt idx="2">
                  <c:v>78.75</c:v>
                </c:pt>
                <c:pt idx="3">
                  <c:v>88.75</c:v>
                </c:pt>
                <c:pt idx="4">
                  <c:v>90</c:v>
                </c:pt>
                <c:pt idx="5">
                  <c:v>12.5</c:v>
                </c:pt>
                <c:pt idx="6">
                  <c:v>11.25</c:v>
                </c:pt>
                <c:pt idx="7">
                  <c:v>10</c:v>
                </c:pt>
                <c:pt idx="8">
                  <c:v>12.5</c:v>
                </c:pt>
                <c:pt idx="9">
                  <c:v>11.25</c:v>
                </c:pt>
                <c:pt idx="10">
                  <c:v>33.380000000000003</c:v>
                </c:pt>
                <c:pt idx="11">
                  <c:v>34.270000000000003</c:v>
                </c:pt>
                <c:pt idx="12">
                  <c:v>36.229999999999997</c:v>
                </c:pt>
                <c:pt idx="13">
                  <c:v>32.58</c:v>
                </c:pt>
                <c:pt idx="14">
                  <c:v>34.69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72-4084-A800-2D272BE41F03}"/>
            </c:ext>
          </c:extLst>
        </c:ser>
        <c:ser>
          <c:idx val="1"/>
          <c:order val="1"/>
          <c:tx>
            <c:strRef>
              <c:f>'ม.6อังกฤษ-2563'!$A$183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trellis">
              <a:fgClr>
                <a:srgbClr val="FF0066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2-4084-A800-2D272BE41F03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2-4084-A800-2D272BE41F03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2-4084-A800-2D272BE41F03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2-4084-A800-2D272BE41F03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2-4084-A800-2D272BE41F03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2-4084-A800-2D272BE41F03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2-4084-A800-2D272BE41F03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72-4084-A800-2D272BE41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'ม.6อังกฤษ-2563'!$B$179:$P$181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'ม.6อังกฤษ-2563'!$B$183:$P$183</c:f>
              <c:numCache>
                <c:formatCode>#,##0.00_ ;\-#,##0.00\ </c:formatCode>
                <c:ptCount val="15"/>
                <c:pt idx="0">
                  <c:v>92.5</c:v>
                </c:pt>
                <c:pt idx="1">
                  <c:v>96.25</c:v>
                </c:pt>
                <c:pt idx="2">
                  <c:v>93.75</c:v>
                </c:pt>
                <c:pt idx="3">
                  <c:v>91.25</c:v>
                </c:pt>
                <c:pt idx="4">
                  <c:v>90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8.75</c:v>
                </c:pt>
                <c:pt idx="9">
                  <c:v>6.25</c:v>
                </c:pt>
                <c:pt idx="10">
                  <c:v>28.77</c:v>
                </c:pt>
                <c:pt idx="11">
                  <c:v>29.98</c:v>
                </c:pt>
                <c:pt idx="12">
                  <c:v>32.700000000000003</c:v>
                </c:pt>
                <c:pt idx="13">
                  <c:v>29.69</c:v>
                </c:pt>
                <c:pt idx="14">
                  <c:v>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872-4084-A800-2D272BE41F03}"/>
            </c:ext>
          </c:extLst>
        </c:ser>
        <c:ser>
          <c:idx val="2"/>
          <c:order val="2"/>
          <c:tx>
            <c:strRef>
              <c:f>'ม.6อังกฤษ-2563'!$A$184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horzBrick">
              <a:fgClr>
                <a:srgbClr val="C0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2-4084-A800-2D272BE41F03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2-4084-A800-2D272BE41F03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2-4084-A800-2D272BE41F03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2-4084-A800-2D272BE41F03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2-4084-A800-2D272BE41F03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2-4084-A800-2D272BE41F03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2-4084-A800-2D272BE41F03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2-4084-A800-2D272BE41F03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2-4084-A800-2D272BE41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'ม.6อังกฤษ-2563'!$B$179:$P$181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'ม.6อังกฤษ-2563'!$B$184:$P$184</c:f>
              <c:numCache>
                <c:formatCode>#,##0.00_ ;\-#,##0.00\ </c:formatCode>
                <c:ptCount val="15"/>
                <c:pt idx="0">
                  <c:v>98.75</c:v>
                </c:pt>
                <c:pt idx="1">
                  <c:v>100</c:v>
                </c:pt>
                <c:pt idx="2">
                  <c:v>100</c:v>
                </c:pt>
                <c:pt idx="3">
                  <c:v>98.75</c:v>
                </c:pt>
                <c:pt idx="4">
                  <c:v>98.75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1.25</c:v>
                </c:pt>
                <c:pt idx="9">
                  <c:v>1.25</c:v>
                </c:pt>
                <c:pt idx="10">
                  <c:v>27.35</c:v>
                </c:pt>
                <c:pt idx="11">
                  <c:v>27.91</c:v>
                </c:pt>
                <c:pt idx="12">
                  <c:v>31.15</c:v>
                </c:pt>
                <c:pt idx="13">
                  <c:v>28.97</c:v>
                </c:pt>
                <c:pt idx="14">
                  <c:v>29.73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872-4084-A800-2D272BE41F03}"/>
            </c:ext>
          </c:extLst>
        </c:ser>
        <c:ser>
          <c:idx val="3"/>
          <c:order val="3"/>
          <c:tx>
            <c:strRef>
              <c:f>'ม.6อังกฤษ-2563'!$A$185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chemeClr val="bg1"/>
              </a:bgClr>
            </a:pattFill>
            <a:ln>
              <a:solidFill>
                <a:srgbClr val="0066FF"/>
              </a:solidFill>
            </a:ln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2-4084-A800-2D272BE41F03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2-4084-A800-2D272BE41F03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72-4084-A800-2D272BE41F03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72-4084-A800-2D272BE41F03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72-4084-A800-2D272BE41F03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72-4084-A800-2D272BE41F03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72-4084-A800-2D272BE41F03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72-4084-A800-2D272BE41F03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872-4084-A800-2D272BE41F03}"/>
                </c:ext>
              </c:extLst>
            </c:dLbl>
            <c:dLbl>
              <c:idx val="12"/>
              <c:layout>
                <c:manualLayout>
                  <c:x val="2.046035915502261E-2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872-4084-A800-2D272BE41F03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872-4084-A800-2D272BE41F03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872-4084-A800-2D272BE41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'ม.6อังกฤษ-2563'!$B$179:$P$181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'ม.6อังกฤษ-2563'!$B$185:$P$185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98.75</c:v>
                </c:pt>
                <c:pt idx="5">
                  <c:v>0</c:v>
                </c:pt>
                <c:pt idx="6">
                  <c:v>1.25</c:v>
                </c:pt>
                <c:pt idx="7">
                  <c:v>2.5</c:v>
                </c:pt>
                <c:pt idx="8">
                  <c:v>0</c:v>
                </c:pt>
                <c:pt idx="9">
                  <c:v>1.25</c:v>
                </c:pt>
                <c:pt idx="10">
                  <c:v>27.76</c:v>
                </c:pt>
                <c:pt idx="11">
                  <c:v>28.31</c:v>
                </c:pt>
                <c:pt idx="12">
                  <c:v>31.41</c:v>
                </c:pt>
                <c:pt idx="13">
                  <c:v>29.2</c:v>
                </c:pt>
                <c:pt idx="14">
                  <c:v>29.94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5872-4084-A800-2D272BE4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44773760"/>
        <c:axId val="344775296"/>
        <c:axId val="0"/>
      </c:bar3DChart>
      <c:catAx>
        <c:axId val="34477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44775296"/>
        <c:crosses val="autoZero"/>
        <c:auto val="1"/>
        <c:lblAlgn val="ctr"/>
        <c:lblOffset val="100"/>
        <c:noMultiLvlLbl val="0"/>
      </c:catAx>
      <c:valAx>
        <c:axId val="344775296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344773760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39370078740157483" l="0.39370078740157483" r="0.15748031496062992" t="0.78740157480314965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 algn="ctr">
              <a:defRPr sz="2000" b="1">
                <a:solidFill>
                  <a:srgbClr val="000099"/>
                </a:solidFill>
                <a:latin typeface="Freesia News" pitchFamily="34" charset="-34"/>
                <a:cs typeface="Freesia News" pitchFamily="34" charset="-34"/>
              </a:defRPr>
            </a:pP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กราฟ เปรียบเทียบค่าสถิติผลการทดสอบระดับชาติขั้นพื้นฐาน (</a:t>
            </a:r>
            <a:r>
              <a:rPr lang="en-US" sz="1400" b="1" i="0" baseline="0">
                <a:solidFill>
                  <a:srgbClr val="000099"/>
                </a:solidFill>
                <a:effectLst/>
                <a:latin typeface="Century" panose="02040604050505020304" pitchFamily="18" charset="0"/>
                <a:cs typeface="Freesia News" pitchFamily="34" charset="-34"/>
              </a:rPr>
              <a:t>O-NET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) </a:t>
            </a: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ระดับชั้นมัธยมศึกษาปีที่ 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6</a:t>
            </a:r>
            <a:br>
              <a:rPr lang="en-US" sz="2000" b="1" i="0" u="none" strike="noStrike" baseline="0">
                <a:solidFill>
                  <a:srgbClr val="000099"/>
                </a:solidFill>
                <a:effectLst/>
              </a:rPr>
            </a:br>
            <a:r>
              <a:rPr lang="th-TH" sz="2000" b="1" i="0" u="none" strike="noStrike" baseline="0">
                <a:solidFill>
                  <a:srgbClr val="000099"/>
                </a:solidFill>
                <a:effectLst/>
              </a:rPr>
              <a:t>โรงเรียนลำปางกัลยาณี</a:t>
            </a:r>
            <a:r>
              <a:rPr lang="en-US" sz="2000" b="1" i="0" u="none" strike="noStrike" baseline="0">
                <a:solidFill>
                  <a:srgbClr val="000099"/>
                </a:solidFill>
                <a:effectLst/>
              </a:rPr>
              <a:t> 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วิชาคณิตศาสตร์ (04)  ระหว่างปีการศึกษา 255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9</a:t>
            </a:r>
            <a:r>
              <a:rPr lang="th-TH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 - 25</a:t>
            </a:r>
            <a:r>
              <a:rPr lang="en-US" sz="2000" b="1" i="0" baseline="0">
                <a:solidFill>
                  <a:srgbClr val="000099"/>
                </a:solidFill>
                <a:effectLst/>
                <a:latin typeface="Freesia News" pitchFamily="34" charset="-34"/>
                <a:cs typeface="Freesia News" pitchFamily="34" charset="-34"/>
              </a:rPr>
              <a:t>63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8533890890757E-2"/>
          <c:y val="0.13722173335229843"/>
          <c:w val="0.96291466109109247"/>
          <c:h val="0.67661811816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'ม.6คณิต-2563'!$A$181</c:f>
              <c:strCache>
                <c:ptCount val="1"/>
                <c:pt idx="0">
                  <c:v>ระดับโรงเรียน</c:v>
                </c:pt>
              </c:strCache>
            </c:strRef>
          </c:tx>
          <c:spPr>
            <a:pattFill prst="sphere">
              <a:fgClr>
                <a:srgbClr val="0000CC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sphere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rgbClr val="0000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F9-4B40-96E4-4036E32E8A10}"/>
              </c:ext>
            </c:extLst>
          </c:dPt>
          <c:dLbls>
            <c:dLbl>
              <c:idx val="4"/>
              <c:layout>
                <c:manualLayout>
                  <c:x val="0"/>
                  <c:y val="8.4254873779564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9-4B40-96E4-4036E32E8A10}"/>
                </c:ext>
              </c:extLst>
            </c:dLbl>
            <c:dLbl>
              <c:idx val="9"/>
              <c:layout>
                <c:manualLayout>
                  <c:x val="2.1824383098690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9-4B40-96E4-4036E32E8A10}"/>
                </c:ext>
              </c:extLst>
            </c:dLbl>
            <c:dLbl>
              <c:idx val="14"/>
              <c:layout>
                <c:manualLayout>
                  <c:x val="2.046035915502261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F9-4B40-96E4-4036E32E8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'ม.6คณิต-2563'!$B$178:$P$180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'ม.6คณิต-2563'!$B$181:$P$181</c:f>
              <c:numCache>
                <c:formatCode>#,##0.00_ ;\-#,##0.00\ </c:formatCode>
                <c:ptCount val="15"/>
                <c:pt idx="0">
                  <c:v>90</c:v>
                </c:pt>
                <c:pt idx="1">
                  <c:v>97.5</c:v>
                </c:pt>
                <c:pt idx="2">
                  <c:v>100</c:v>
                </c:pt>
                <c:pt idx="3">
                  <c:v>92.5</c:v>
                </c:pt>
                <c:pt idx="4">
                  <c:v>96.88</c:v>
                </c:pt>
                <c:pt idx="5">
                  <c:v>2.5</c:v>
                </c:pt>
                <c:pt idx="6">
                  <c:v>2.5</c:v>
                </c:pt>
                <c:pt idx="7">
                  <c:v>10</c:v>
                </c:pt>
                <c:pt idx="8">
                  <c:v>2.5</c:v>
                </c:pt>
                <c:pt idx="9">
                  <c:v>6.25</c:v>
                </c:pt>
                <c:pt idx="10">
                  <c:v>33.14</c:v>
                </c:pt>
                <c:pt idx="11">
                  <c:v>32.93</c:v>
                </c:pt>
                <c:pt idx="12">
                  <c:v>38.6</c:v>
                </c:pt>
                <c:pt idx="13">
                  <c:v>31.83</c:v>
                </c:pt>
                <c:pt idx="14">
                  <c:v>34.06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F9-4B40-96E4-4036E32E8A10}"/>
            </c:ext>
          </c:extLst>
        </c:ser>
        <c:ser>
          <c:idx val="1"/>
          <c:order val="1"/>
          <c:tx>
            <c:strRef>
              <c:f>'ม.6คณิต-2563'!$A$182</c:f>
              <c:strCache>
                <c:ptCount val="1"/>
                <c:pt idx="0">
                  <c:v>ระดับจังหวัด</c:v>
                </c:pt>
              </c:strCache>
            </c:strRef>
          </c:tx>
          <c:spPr>
            <a:pattFill prst="trellis">
              <a:fgClr>
                <a:srgbClr val="FF0066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-2.046035915502261E-2"/>
                  <c:y val="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F9-4B40-96E4-4036E32E8A10}"/>
                </c:ext>
              </c:extLst>
            </c:dLbl>
            <c:dLbl>
              <c:idx val="2"/>
              <c:layout>
                <c:manualLayout>
                  <c:x val="-8.929816825374531E-3"/>
                  <c:y val="-9.86132415841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9-4B40-96E4-4036E32E8A10}"/>
                </c:ext>
              </c:extLst>
            </c:dLbl>
            <c:dLbl>
              <c:idx val="7"/>
              <c:layout>
                <c:manualLayout>
                  <c:x val="2.3188407042358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F9-4B40-96E4-4036E32E8A10}"/>
                </c:ext>
              </c:extLst>
            </c:dLbl>
            <c:dLbl>
              <c:idx val="8"/>
              <c:layout>
                <c:manualLayout>
                  <c:x val="9.54816760567721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F9-4B40-96E4-4036E32E8A10}"/>
                </c:ext>
              </c:extLst>
            </c:dLbl>
            <c:dLbl>
              <c:idx val="9"/>
              <c:layout>
                <c:manualLayout>
                  <c:x val="1.227621549301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F9-4B40-96E4-4036E32E8A10}"/>
                </c:ext>
              </c:extLst>
            </c:dLbl>
            <c:dLbl>
              <c:idx val="10"/>
              <c:layout>
                <c:manualLayout>
                  <c:x val="-2.1824383098690784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9-4B40-96E4-4036E32E8A10}"/>
                </c:ext>
              </c:extLst>
            </c:dLbl>
            <c:dLbl>
              <c:idx val="11"/>
              <c:layout>
                <c:manualLayout>
                  <c:x val="-1.9096335211354336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F9-4B40-96E4-4036E32E8A10}"/>
                </c:ext>
              </c:extLst>
            </c:dLbl>
            <c:dLbl>
              <c:idx val="12"/>
              <c:layout>
                <c:manualLayout>
                  <c:x val="-4.0920718310045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F9-4B40-96E4-4036E32E8A10}"/>
                </c:ext>
              </c:extLst>
            </c:dLbl>
            <c:dLbl>
              <c:idx val="13"/>
              <c:layout>
                <c:manualLayout>
                  <c:x val="-1.364023943668174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F9-4B40-96E4-4036E32E8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'ม.6คณิต-2563'!$B$178:$P$180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'ม.6คณิต-2563'!$B$182:$P$182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0</c:v>
                </c:pt>
                <c:pt idx="10">
                  <c:v>27.33</c:v>
                </c:pt>
                <c:pt idx="11">
                  <c:v>26.45</c:v>
                </c:pt>
                <c:pt idx="12">
                  <c:v>32.44</c:v>
                </c:pt>
                <c:pt idx="13">
                  <c:v>27.23</c:v>
                </c:pt>
                <c:pt idx="14">
                  <c:v>28.41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8F9-4B40-96E4-4036E32E8A10}"/>
            </c:ext>
          </c:extLst>
        </c:ser>
        <c:ser>
          <c:idx val="2"/>
          <c:order val="2"/>
          <c:tx>
            <c:strRef>
              <c:f>'ม.6คณิต-2563'!$A$183</c:f>
              <c:strCache>
                <c:ptCount val="1"/>
                <c:pt idx="0">
                  <c:v>ระดับสังกัด</c:v>
                </c:pt>
              </c:strCache>
            </c:strRef>
          </c:tx>
          <c:spPr>
            <a:pattFill prst="horzBrick">
              <a:fgClr>
                <a:srgbClr val="C00000"/>
              </a:fgClr>
              <a:bgClr>
                <a:srgbClr val="B3FFFF"/>
              </a:bgClr>
            </a:pattFill>
          </c:spPr>
          <c:invertIfNegative val="0"/>
          <c:dLbls>
            <c:dLbl>
              <c:idx val="0"/>
              <c:layout>
                <c:manualLayout>
                  <c:x val="-1.2276215493013566E-2"/>
                  <c:y val="3.3701949511825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F9-4B40-96E4-4036E32E8A10}"/>
                </c:ext>
              </c:extLst>
            </c:dLbl>
            <c:dLbl>
              <c:idx val="1"/>
              <c:layout>
                <c:manualLayout>
                  <c:x val="2.8644502817031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F9-4B40-96E4-4036E32E8A10}"/>
                </c:ext>
              </c:extLst>
            </c:dLbl>
            <c:dLbl>
              <c:idx val="2"/>
              <c:layout>
                <c:manualLayout>
                  <c:x val="6.6973626190308987E-3"/>
                  <c:y val="-1.3148432211225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8F9-4B40-96E4-4036E32E8A10}"/>
                </c:ext>
              </c:extLst>
            </c:dLbl>
            <c:dLbl>
              <c:idx val="3"/>
              <c:layout>
                <c:manualLayout>
                  <c:x val="6.6973626190308987E-3"/>
                  <c:y val="-1.807909429043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F9-4B40-96E4-4036E32E8A10}"/>
                </c:ext>
              </c:extLst>
            </c:dLbl>
            <c:dLbl>
              <c:idx val="5"/>
              <c:layout>
                <c:manualLayout>
                  <c:x val="1.3640239436682241E-3"/>
                  <c:y val="-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F9-4B40-96E4-4036E32E8A10}"/>
                </c:ext>
              </c:extLst>
            </c:dLbl>
            <c:dLbl>
              <c:idx val="8"/>
              <c:layout>
                <c:manualLayout>
                  <c:x val="1.09121915493453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F9-4B40-96E4-4036E32E8A10}"/>
                </c:ext>
              </c:extLst>
            </c:dLbl>
            <c:dLbl>
              <c:idx val="10"/>
              <c:layout>
                <c:manualLayout>
                  <c:x val="1.364023943668174E-3"/>
                  <c:y val="-5.05529242677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F9-4B40-96E4-4036E32E8A10}"/>
                </c:ext>
              </c:extLst>
            </c:dLbl>
            <c:dLbl>
              <c:idx val="11"/>
              <c:layout>
                <c:manualLayout>
                  <c:x val="9.5481676056772182E-3"/>
                  <c:y val="8.425487377956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F9-4B40-96E4-4036E32E8A10}"/>
                </c:ext>
              </c:extLst>
            </c:dLbl>
            <c:dLbl>
              <c:idx val="12"/>
              <c:layout>
                <c:manualLayout>
                  <c:x val="-1.0002726701214191E-16"/>
                  <c:y val="1.51658772803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F9-4B40-96E4-4036E32E8A10}"/>
                </c:ext>
              </c:extLst>
            </c:dLbl>
            <c:dLbl>
              <c:idx val="13"/>
              <c:layout>
                <c:manualLayout>
                  <c:x val="2.3188407042358958E-2"/>
                  <c:y val="1.6850974755912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F9-4B40-96E4-4036E32E8A10}"/>
                </c:ext>
              </c:extLst>
            </c:dLbl>
            <c:dLbl>
              <c:idx val="14"/>
              <c:layout>
                <c:manualLayout>
                  <c:x val="2.0152218627905762E-2"/>
                  <c:y val="-3.4682490483842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F9-4B40-96E4-4036E32E8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'ม.6คณิต-2563'!$B$178:$P$180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'ม.6คณิต-2563'!$B$183:$P$183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24.9</c:v>
                </c:pt>
                <c:pt idx="11">
                  <c:v>24.64</c:v>
                </c:pt>
                <c:pt idx="12">
                  <c:v>31.04</c:v>
                </c:pt>
                <c:pt idx="13">
                  <c:v>25.62</c:v>
                </c:pt>
                <c:pt idx="14">
                  <c:v>26.33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8F9-4B40-96E4-4036E32E8A10}"/>
            </c:ext>
          </c:extLst>
        </c:ser>
        <c:ser>
          <c:idx val="3"/>
          <c:order val="3"/>
          <c:tx>
            <c:strRef>
              <c:f>'ม.6คณิต-2563'!$A$184</c:f>
              <c:strCache>
                <c:ptCount val="1"/>
                <c:pt idx="0">
                  <c:v>ระดับประเทศ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chemeClr val="bg1"/>
              </a:bgClr>
            </a:pattFill>
            <a:ln>
              <a:solidFill>
                <a:srgbClr val="0066FF"/>
              </a:solidFill>
            </a:ln>
          </c:spPr>
          <c:invertIfNegative val="0"/>
          <c:dLbls>
            <c:dLbl>
              <c:idx val="0"/>
              <c:layout>
                <c:manualLayout>
                  <c:x val="1.7732311267686263E-2"/>
                  <c:y val="1.011045216870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F9-4B40-96E4-4036E32E8A10}"/>
                </c:ext>
              </c:extLst>
            </c:dLbl>
            <c:dLbl>
              <c:idx val="1"/>
              <c:layout>
                <c:manualLayout>
                  <c:x val="-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F9-4B40-96E4-4036E32E8A10}"/>
                </c:ext>
              </c:extLst>
            </c:dLbl>
            <c:dLbl>
              <c:idx val="2"/>
              <c:layout>
                <c:manualLayout>
                  <c:x val="2.5916454929695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F9-4B40-96E4-4036E32E8A10}"/>
                </c:ext>
              </c:extLst>
            </c:dLbl>
            <c:dLbl>
              <c:idx val="3"/>
              <c:layout>
                <c:manualLayout>
                  <c:x val="2.7280478873363479E-2"/>
                  <c:y val="6.7403899023651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8F9-4B40-96E4-4036E32E8A10}"/>
                </c:ext>
              </c:extLst>
            </c:dLbl>
            <c:dLbl>
              <c:idx val="4"/>
              <c:layout>
                <c:manualLayout>
                  <c:x val="3.0008526760699827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8F9-4B40-96E4-4036E32E8A10}"/>
                </c:ext>
              </c:extLst>
            </c:dLbl>
            <c:dLbl>
              <c:idx val="6"/>
              <c:layout>
                <c:manualLayout>
                  <c:x val="8.1841436620090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8F9-4B40-96E4-4036E32E8A10}"/>
                </c:ext>
              </c:extLst>
            </c:dLbl>
            <c:dLbl>
              <c:idx val="8"/>
              <c:layout>
                <c:manualLayout>
                  <c:x val="1.9096335211354436E-2"/>
                  <c:y val="2.359136465827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8F9-4B40-96E4-4036E32E8A10}"/>
                </c:ext>
              </c:extLst>
            </c:dLbl>
            <c:dLbl>
              <c:idx val="10"/>
              <c:layout>
                <c:manualLayout>
                  <c:x val="6.8201197183408698E-3"/>
                  <c:y val="2.02211697070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8F9-4B40-96E4-4036E32E8A10}"/>
                </c:ext>
              </c:extLst>
            </c:dLbl>
            <c:dLbl>
              <c:idx val="11"/>
              <c:layout>
                <c:manualLayout>
                  <c:x val="2.046035915502261E-2"/>
                  <c:y val="2.52764621338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8F9-4B40-96E4-4036E32E8A10}"/>
                </c:ext>
              </c:extLst>
            </c:dLbl>
            <c:dLbl>
              <c:idx val="12"/>
              <c:layout>
                <c:manualLayout>
                  <c:x val="5.0135463688681277E-2"/>
                  <c:y val="1.8055014949541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8F9-4B40-96E4-4036E32E8A10}"/>
                </c:ext>
              </c:extLst>
            </c:dLbl>
            <c:dLbl>
              <c:idx val="13"/>
              <c:layout>
                <c:manualLayout>
                  <c:x val="1.5004263380349913E-2"/>
                  <c:y val="3.201685203623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8F9-4B40-96E4-4036E32E8A10}"/>
                </c:ext>
              </c:extLst>
            </c:dLbl>
            <c:dLbl>
              <c:idx val="14"/>
              <c:layout>
                <c:manualLayout>
                  <c:x val="1.0350149242478025E-2"/>
                  <c:y val="2.44396188442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8F9-4B40-96E4-4036E32E8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'ม.6คณิต-2563'!$B$178:$P$180</c:f>
              <c:multiLvlStrCache>
                <c:ptCount val="15"/>
                <c:lvl>
                  <c:pt idx="0">
                    <c:v>2559</c:v>
                  </c:pt>
                  <c:pt idx="1">
                    <c:v>2560</c:v>
                  </c:pt>
                  <c:pt idx="2">
                    <c:v>2561</c:v>
                  </c:pt>
                  <c:pt idx="3">
                    <c:v>2562</c:v>
                  </c:pt>
                  <c:pt idx="4">
                    <c:v>2563</c:v>
                  </c:pt>
                  <c:pt idx="5">
                    <c:v>2559</c:v>
                  </c:pt>
                  <c:pt idx="6">
                    <c:v>2560</c:v>
                  </c:pt>
                  <c:pt idx="7">
                    <c:v>2561</c:v>
                  </c:pt>
                  <c:pt idx="8">
                    <c:v>2562</c:v>
                  </c:pt>
                  <c:pt idx="9">
                    <c:v>2563</c:v>
                  </c:pt>
                  <c:pt idx="10">
                    <c:v>2559</c:v>
                  </c:pt>
                  <c:pt idx="11">
                    <c:v>2560</c:v>
                  </c:pt>
                  <c:pt idx="12">
                    <c:v>2561</c:v>
                  </c:pt>
                  <c:pt idx="13">
                    <c:v>2562</c:v>
                  </c:pt>
                  <c:pt idx="14">
                    <c:v>2563</c:v>
                  </c:pt>
                </c:lvl>
                <c:lvl>
                  <c:pt idx="0">
                    <c:v>คะแนนสูงสุด</c:v>
                  </c:pt>
                  <c:pt idx="5">
                    <c:v>คะแนนต่ำสุด</c:v>
                  </c:pt>
                  <c:pt idx="10">
                    <c:v>คะแนนเฉลี่ย</c:v>
                  </c:pt>
                </c:lvl>
              </c:multiLvlStrCache>
            </c:multiLvlStrRef>
          </c:cat>
          <c:val>
            <c:numRef>
              <c:f>'ม.6คณิต-2563'!$B$184:$P$184</c:f>
              <c:numCache>
                <c:formatCode>#,##0.00_ ;\-#,##0.00\ 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24.88</c:v>
                </c:pt>
                <c:pt idx="11">
                  <c:v>24.53</c:v>
                </c:pt>
                <c:pt idx="12">
                  <c:v>30.72</c:v>
                </c:pt>
                <c:pt idx="13">
                  <c:v>25.41</c:v>
                </c:pt>
                <c:pt idx="14">
                  <c:v>26.04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8F9-4B40-96E4-4036E32E8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48860416"/>
        <c:axId val="348861952"/>
        <c:axId val="0"/>
      </c:bar3DChart>
      <c:catAx>
        <c:axId val="3488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reesia News" pitchFamily="34" charset="-34"/>
                <a:cs typeface="Freesia News" pitchFamily="34" charset="-34"/>
              </a:defRPr>
            </a:pPr>
            <a:endParaRPr lang="th-TH"/>
          </a:p>
        </c:txPr>
        <c:crossAx val="348861952"/>
        <c:crosses val="autoZero"/>
        <c:auto val="1"/>
        <c:lblAlgn val="ctr"/>
        <c:lblOffset val="100"/>
        <c:noMultiLvlLbl val="0"/>
      </c:catAx>
      <c:valAx>
        <c:axId val="348861952"/>
        <c:scaling>
          <c:orientation val="minMax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348860416"/>
        <c:crosses val="autoZero"/>
        <c:crossBetween val="between"/>
      </c:valAx>
      <c:spPr>
        <a:noFill/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2000" b="1">
              <a:solidFill>
                <a:schemeClr val="tx1"/>
              </a:solidFill>
              <a:latin typeface="Freesia News" pitchFamily="34" charset="-34"/>
              <a:cs typeface="Freesia News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0.39370078740157483" l="0.39370078740157483" r="0.15748031496062992" t="0.78740157480314965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24342</xdr:rowOff>
    </xdr:from>
    <xdr:to>
      <xdr:col>15</xdr:col>
      <xdr:colOff>9525</xdr:colOff>
      <xdr:row>166</xdr:row>
      <xdr:rowOff>109008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25400</xdr:rowOff>
    </xdr:from>
    <xdr:to>
      <xdr:col>15</xdr:col>
      <xdr:colOff>142874</xdr:colOff>
      <xdr:row>195</xdr:row>
      <xdr:rowOff>47625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2</xdr:row>
      <xdr:rowOff>114300</xdr:rowOff>
    </xdr:from>
    <xdr:to>
      <xdr:col>11</xdr:col>
      <xdr:colOff>323850</xdr:colOff>
      <xdr:row>2</xdr:row>
      <xdr:rowOff>114300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03922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438150</xdr:colOff>
      <xdr:row>4</xdr:row>
      <xdr:rowOff>114300</xdr:rowOff>
    </xdr:from>
    <xdr:to>
      <xdr:col>11</xdr:col>
      <xdr:colOff>323850</xdr:colOff>
      <xdr:row>4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0392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4</xdr:row>
      <xdr:rowOff>114300</xdr:rowOff>
    </xdr:from>
    <xdr:to>
      <xdr:col>12</xdr:col>
      <xdr:colOff>323850</xdr:colOff>
      <xdr:row>4</xdr:row>
      <xdr:rowOff>114300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8215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247649</xdr:rowOff>
    </xdr:from>
    <xdr:to>
      <xdr:col>14</xdr:col>
      <xdr:colOff>457200</xdr:colOff>
      <xdr:row>60</xdr:row>
      <xdr:rowOff>95249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24695</xdr:rowOff>
    </xdr:from>
    <xdr:to>
      <xdr:col>15</xdr:col>
      <xdr:colOff>391583</xdr:colOff>
      <xdr:row>196</xdr:row>
      <xdr:rowOff>243418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285749</xdr:rowOff>
    </xdr:from>
    <xdr:to>
      <xdr:col>15</xdr:col>
      <xdr:colOff>104774</xdr:colOff>
      <xdr:row>196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42333</xdr:rowOff>
    </xdr:from>
    <xdr:to>
      <xdr:col>16</xdr:col>
      <xdr:colOff>9525</xdr:colOff>
      <xdr:row>196</xdr:row>
      <xdr:rowOff>38100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2</xdr:row>
      <xdr:rowOff>114300</xdr:rowOff>
    </xdr:from>
    <xdr:to>
      <xdr:col>11</xdr:col>
      <xdr:colOff>323850</xdr:colOff>
      <xdr:row>2</xdr:row>
      <xdr:rowOff>114300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353550" y="66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438150</xdr:colOff>
      <xdr:row>4</xdr:row>
      <xdr:rowOff>114300</xdr:rowOff>
    </xdr:from>
    <xdr:to>
      <xdr:col>11</xdr:col>
      <xdr:colOff>323850</xdr:colOff>
      <xdr:row>4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53550" y="12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4</xdr:row>
      <xdr:rowOff>114300</xdr:rowOff>
    </xdr:from>
    <xdr:to>
      <xdr:col>12</xdr:col>
      <xdr:colOff>323850</xdr:colOff>
      <xdr:row>4</xdr:row>
      <xdr:rowOff>114300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763125" y="12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9524</xdr:colOff>
      <xdr:row>31</xdr:row>
      <xdr:rowOff>9524</xdr:rowOff>
    </xdr:from>
    <xdr:to>
      <xdr:col>16</xdr:col>
      <xdr:colOff>476250</xdr:colOff>
      <xdr:row>58</xdr:row>
      <xdr:rowOff>95248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41276</xdr:rowOff>
    </xdr:from>
    <xdr:to>
      <xdr:col>15</xdr:col>
      <xdr:colOff>332317</xdr:colOff>
      <xdr:row>166</xdr:row>
      <xdr:rowOff>276225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168</xdr:row>
      <xdr:rowOff>16935</xdr:rowOff>
    </xdr:from>
    <xdr:to>
      <xdr:col>16</xdr:col>
      <xdr:colOff>0</xdr:colOff>
      <xdr:row>195</xdr:row>
      <xdr:rowOff>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9525</xdr:rowOff>
    </xdr:from>
    <xdr:to>
      <xdr:col>15</xdr:col>
      <xdr:colOff>228600</xdr:colOff>
      <xdr:row>196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2</xdr:rowOff>
    </xdr:from>
    <xdr:to>
      <xdr:col>13</xdr:col>
      <xdr:colOff>57150</xdr:colOff>
      <xdr:row>195</xdr:row>
      <xdr:rowOff>9526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629;&#3585;&#3626;&#3634;&#3619;&#3591;&#3634;&#3609;&#3649;&#3612;&#3609;&#3591;&#3634;&#3609;/&#3648;&#3629;&#3585;&#3626;&#3634;&#3619;&#3591;&#3634;&#3609;&#3649;&#3612;&#3609;&#3591;&#3634;&#3609;/&#3649;&#3612;&#3609;&#3591;&#3634;&#3609;64/O-NET63/ONET2563%20&#3651;&#3627;&#3657;&#3649;&#3623;&#3623;&#3651;&#3592;%20(&#3592;&#3634;&#3585;&#3588;&#3619;&#3641;&#3626;&#3640;&#3586;&#3614;&#3633;&#3602;&#3609;&#3660;)/01.0%20&#3605;&#3634;&#3619;&#3634;&#3591;&#3623;&#3636;&#3648;&#3588;&#3619;&#3634;&#3632;&#3627;&#3660;ONET&#3619;&#3634;&#3618;&#3623;&#3636;&#3594;&#3634;%202556-2563-&#3648;&#3617;&#3639;&#3656;&#3629;2564-05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ลรายคน2563"/>
      <sheetName val="คั่น O-NET-63"/>
      <sheetName val="ผู้เข้าสอบตามช่วงคะแนนม3"/>
      <sheetName val="ONETม.3-63"/>
      <sheetName val="เกณฑ์การคำนวณช่วงระดับคะแนน63"/>
      <sheetName val="เรียงคะแนนรวม63"/>
      <sheetName val="10อันดับรายวิชาม.3-63"/>
      <sheetName val="91ภาษาไทย2563"/>
      <sheetName val="93ภาษาอังกฤษ2563"/>
      <sheetName val="94คณิตศาสตร์2563"/>
      <sheetName val="95วิทยาศาสตร์2563"/>
      <sheetName val="คั่นกราฟม3"/>
      <sheetName val="ม.3 ภาษาไทย-2563"/>
      <sheetName val="ม.3 ภาษาอังกฤษ-2563"/>
      <sheetName val="ม.3 คณฺตศาสตร์-2563"/>
      <sheetName val="ม.3 วิทยาศาสตร์-2563"/>
      <sheetName val="สรุป3-2563"/>
      <sheetName val="สถิติเปรียบเทียบO-net ม.3"/>
      <sheetName val="การพัฒนา ม.3-256-3"/>
      <sheetName val="คั่นม.6-63"/>
      <sheetName val="ผู้เข้าสอบตามช่วงคะแนนม6"/>
      <sheetName val="คะแนนรายคน63"/>
      <sheetName val="ทำคะแนนดิบ ม.6-63"/>
      <sheetName val="คะแนนรวมทุกรายวิชา"/>
      <sheetName val="เกณฑ์การคำนวณช่วงระดับคะแนน"/>
      <sheetName val="ทำข้อมูล"/>
      <sheetName val="10 ลำดับรายวิชา2563"/>
      <sheetName val="01ภาษาไทย6-2563"/>
      <sheetName val="02สังคมศึกษา6-2563"/>
      <sheetName val="03ภาษาอังกฤษ6-2563"/>
      <sheetName val="04คณิตศาสตร์6-2563"/>
      <sheetName val="05วิทยาศาสตร์6-2563"/>
      <sheetName val="คั่นกราฟ"/>
      <sheetName val="ม.6ภาษาไทย-2563"/>
      <sheetName val="ม.6สังคม-2563"/>
      <sheetName val="ม.6อังกฤษ-2563"/>
      <sheetName val="ม.6คณิต-2563"/>
      <sheetName val="ม.6วิทยา-2563"/>
      <sheetName val="สรุป6-2563"/>
      <sheetName val="การพัฒนา ม.6-2563"/>
      <sheetName val="สถิติเปรียบเทียบO-net  ม.6"/>
      <sheetName val="เปรียบเทียบม. 6-57-ปัจจุบัน"/>
      <sheetName val="เปรียบเทียบม.3-57-ปัจจุบัน"/>
      <sheetName val="ร้อยละการพัฒนาปี59-63"/>
      <sheetName val="ร้อยละการพัฒนา54-58"/>
      <sheetName val="คั่นกลางเขต35"/>
      <sheetName val="ม.3เขต35 ปี2563"/>
      <sheetName val="ม.3 เขต35ปี63 ปรับตาราง"/>
      <sheetName val="Sheet10"/>
      <sheetName val="คะแนนสูงไปหาต่ำ ม.3-2563"/>
      <sheetName val="ภาษาไทย ม.3-63เรียง"/>
      <sheetName val="ภาษาอังกฤษ ม.3-63เรียง"/>
      <sheetName val="คณิตศาสตร์ ม.3-63เรียง"/>
      <sheetName val="วิทยาศาสตร์ ม.3-63เรียง"/>
      <sheetName val="ม.6เขต35ปี2563"/>
      <sheetName val="ม.6-2563ปรับตารางเขต 35"/>
      <sheetName val="คะแนนสูงไปหาต่ำ ม.6-2563เขต35"/>
      <sheetName val="ภาษาไทย ม.6-63เรียงเขต35"/>
      <sheetName val="สังคมศึกษา ม.6-63เรียงเขต35"/>
      <sheetName val="ภาษาอังกฤษ ม.6-63เรียงเขต35"/>
      <sheetName val="คณิตศาสตร์ ม.6-63เรียงเขต35"/>
      <sheetName val="วิทยาศาสตร์ ม.6-63เรียงเขต35"/>
      <sheetName val="ม.3เรียง10อันดับ-63"/>
      <sheetName val="ม.6เรียง10อันดับ-63"/>
      <sheetName val="รวมเฉลี่ย  ม.3+ม.6-63"/>
      <sheetName val="10 อันดับรายวิชาม.3-63เขต35"/>
      <sheetName val="10 อันดับรายวิชาม.6-63เขต35"/>
      <sheetName val="10 ลำดับภาคเหนือ63"/>
      <sheetName val="10 ลำดับภาคเหนือ6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วิชาภาษาไทย (91)</v>
          </cell>
        </row>
        <row r="8">
          <cell r="H8">
            <v>7</v>
          </cell>
        </row>
        <row r="9">
          <cell r="H9">
            <v>108</v>
          </cell>
        </row>
        <row r="10">
          <cell r="H10">
            <v>153</v>
          </cell>
        </row>
        <row r="11">
          <cell r="H11">
            <v>113</v>
          </cell>
        </row>
        <row r="12">
          <cell r="H12">
            <v>39</v>
          </cell>
        </row>
        <row r="13">
          <cell r="H13">
            <v>27</v>
          </cell>
        </row>
        <row r="14">
          <cell r="H14">
            <v>2</v>
          </cell>
        </row>
        <row r="15">
          <cell r="H15">
            <v>0</v>
          </cell>
        </row>
        <row r="16">
          <cell r="H16">
            <v>15</v>
          </cell>
        </row>
        <row r="17">
          <cell r="H17">
            <v>464</v>
          </cell>
        </row>
        <row r="18">
          <cell r="H18">
            <v>64.732739420935417</v>
          </cell>
        </row>
        <row r="19">
          <cell r="H19">
            <v>2.8240534521158129</v>
          </cell>
        </row>
        <row r="20">
          <cell r="H20">
            <v>14.884632890114048</v>
          </cell>
        </row>
        <row r="21">
          <cell r="H21">
            <v>221.55229627346489</v>
          </cell>
        </row>
        <row r="37">
          <cell r="I37">
            <v>254</v>
          </cell>
          <cell r="J37">
            <v>54.741379310344826</v>
          </cell>
        </row>
        <row r="38">
          <cell r="I38">
            <v>351</v>
          </cell>
          <cell r="J38">
            <v>75.646551724137936</v>
          </cell>
        </row>
        <row r="41">
          <cell r="I41">
            <v>387</v>
          </cell>
          <cell r="J41">
            <v>83.40517241379311</v>
          </cell>
        </row>
      </sheetData>
      <sheetData sheetId="8">
        <row r="5">
          <cell r="A5" t="str">
            <v>วิชาภาษาอังกฤษ (93)</v>
          </cell>
        </row>
        <row r="8">
          <cell r="H8">
            <v>2</v>
          </cell>
        </row>
        <row r="9">
          <cell r="H9">
            <v>7</v>
          </cell>
        </row>
        <row r="10">
          <cell r="H10">
            <v>41</v>
          </cell>
        </row>
        <row r="11">
          <cell r="H11">
            <v>93</v>
          </cell>
        </row>
        <row r="12">
          <cell r="H12">
            <v>131</v>
          </cell>
        </row>
        <row r="13">
          <cell r="H13">
            <v>139</v>
          </cell>
        </row>
        <row r="14">
          <cell r="H14">
            <v>21</v>
          </cell>
        </row>
        <row r="15">
          <cell r="H15">
            <v>0</v>
          </cell>
        </row>
        <row r="16">
          <cell r="H16">
            <v>30</v>
          </cell>
        </row>
        <row r="17">
          <cell r="H17">
            <v>464</v>
          </cell>
        </row>
        <row r="18">
          <cell r="H18">
            <v>40.426267281105993</v>
          </cell>
        </row>
        <row r="19">
          <cell r="H19">
            <v>2.0264976958525347</v>
          </cell>
        </row>
        <row r="20">
          <cell r="H20">
            <v>14.587962115748741</v>
          </cell>
        </row>
        <row r="21">
          <cell r="H21">
            <v>212.8086386905205</v>
          </cell>
        </row>
        <row r="37">
          <cell r="I37">
            <v>188</v>
          </cell>
          <cell r="J37">
            <v>40.517241379310342</v>
          </cell>
        </row>
        <row r="38">
          <cell r="I38">
            <v>274</v>
          </cell>
          <cell r="J38">
            <v>59.051724137931032</v>
          </cell>
        </row>
        <row r="41">
          <cell r="I41">
            <v>111</v>
          </cell>
          <cell r="J41">
            <v>23.922413793103448</v>
          </cell>
        </row>
      </sheetData>
      <sheetData sheetId="9">
        <row r="5">
          <cell r="A5" t="str">
            <v>วิชาคณิตศาสตร์ (94)</v>
          </cell>
        </row>
        <row r="8">
          <cell r="H8">
            <v>0</v>
          </cell>
        </row>
        <row r="9">
          <cell r="H9">
            <v>8</v>
          </cell>
        </row>
        <row r="10">
          <cell r="H10">
            <v>44</v>
          </cell>
        </row>
        <row r="11">
          <cell r="H11">
            <v>57</v>
          </cell>
        </row>
        <row r="12">
          <cell r="H12">
            <v>165</v>
          </cell>
        </row>
        <row r="13">
          <cell r="H13">
            <v>158</v>
          </cell>
        </row>
        <row r="14">
          <cell r="H14">
            <v>13</v>
          </cell>
        </row>
        <row r="15">
          <cell r="H15">
            <v>3</v>
          </cell>
        </row>
        <row r="16">
          <cell r="H16">
            <v>16</v>
          </cell>
        </row>
        <row r="17">
          <cell r="H17">
            <v>464</v>
          </cell>
        </row>
        <row r="18">
          <cell r="H18">
            <v>32.419642857142854</v>
          </cell>
        </row>
        <row r="19">
          <cell r="H19">
            <v>1.9698660714285714</v>
          </cell>
        </row>
        <row r="20">
          <cell r="H20">
            <v>15.311903160471386</v>
          </cell>
        </row>
        <row r="21">
          <cell r="H21">
            <v>234.45437839565361</v>
          </cell>
        </row>
        <row r="37">
          <cell r="I37">
            <v>170</v>
          </cell>
          <cell r="J37">
            <v>36.637931034482762</v>
          </cell>
        </row>
        <row r="38">
          <cell r="I38">
            <v>274</v>
          </cell>
          <cell r="J38">
            <v>59.051724137931032</v>
          </cell>
        </row>
        <row r="41">
          <cell r="I41">
            <v>65</v>
          </cell>
          <cell r="J41">
            <v>14.008620689655173</v>
          </cell>
        </row>
      </sheetData>
      <sheetData sheetId="10">
        <row r="5">
          <cell r="A5" t="str">
            <v>วิชาวิทยาศาสตร์ (95)</v>
          </cell>
        </row>
        <row r="8">
          <cell r="H8">
            <v>0</v>
          </cell>
        </row>
        <row r="9">
          <cell r="H9">
            <v>1</v>
          </cell>
        </row>
        <row r="10">
          <cell r="H10">
            <v>9</v>
          </cell>
        </row>
        <row r="11">
          <cell r="H11">
            <v>51</v>
          </cell>
        </row>
        <row r="12">
          <cell r="H12">
            <v>175</v>
          </cell>
        </row>
        <row r="13">
          <cell r="H13">
            <v>180</v>
          </cell>
        </row>
        <row r="14">
          <cell r="H14">
            <v>17</v>
          </cell>
        </row>
        <row r="15">
          <cell r="H15">
            <v>1</v>
          </cell>
        </row>
        <row r="16">
          <cell r="H16">
            <v>30</v>
          </cell>
        </row>
        <row r="17">
          <cell r="H17">
            <v>464</v>
          </cell>
        </row>
        <row r="18">
          <cell r="H18">
            <v>35.729493087557614</v>
          </cell>
        </row>
        <row r="19">
          <cell r="H19">
            <v>1.8317972350230414</v>
          </cell>
        </row>
        <row r="20">
          <cell r="H20">
            <v>10.005269107030987</v>
          </cell>
        </row>
        <row r="21">
          <cell r="H21">
            <v>100.10540990410863</v>
          </cell>
        </row>
        <row r="37">
          <cell r="I37">
            <v>200</v>
          </cell>
          <cell r="J37">
            <v>43.103448275862071</v>
          </cell>
        </row>
        <row r="38">
          <cell r="I38">
            <v>296</v>
          </cell>
          <cell r="J38">
            <v>63.793103448275865</v>
          </cell>
        </row>
        <row r="41">
          <cell r="I41">
            <v>44</v>
          </cell>
          <cell r="J41">
            <v>9.4827586206896548</v>
          </cell>
        </row>
      </sheetData>
      <sheetData sheetId="11"/>
      <sheetData sheetId="12">
        <row r="1">
          <cell r="A1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6">
          <cell r="B6">
            <v>2558</v>
          </cell>
          <cell r="C6">
            <v>2559</v>
          </cell>
          <cell r="D6">
            <v>2560</v>
          </cell>
          <cell r="E6">
            <v>2561</v>
          </cell>
          <cell r="F6">
            <v>2562</v>
          </cell>
          <cell r="G6">
            <v>2563</v>
          </cell>
          <cell r="H6" t="str">
            <v>58/59</v>
          </cell>
          <cell r="I6" t="str">
            <v>59/60</v>
          </cell>
          <cell r="J6" t="str">
            <v>60/61</v>
          </cell>
          <cell r="K6" t="str">
            <v>61/62</v>
          </cell>
          <cell r="L6" t="str">
            <v>62/63</v>
          </cell>
        </row>
        <row r="15">
          <cell r="B15">
            <v>2558</v>
          </cell>
          <cell r="C15">
            <v>2559</v>
          </cell>
          <cell r="D15">
            <v>2560</v>
          </cell>
          <cell r="E15">
            <v>2561</v>
          </cell>
          <cell r="F15">
            <v>2562</v>
          </cell>
          <cell r="G15">
            <v>2563</v>
          </cell>
          <cell r="H15" t="str">
            <v>58/59</v>
          </cell>
          <cell r="I15" t="str">
            <v>59/60</v>
          </cell>
          <cell r="J15" t="str">
            <v>60/61</v>
          </cell>
          <cell r="K15" t="str">
            <v>61/62</v>
          </cell>
          <cell r="L15" t="str">
            <v>62/63</v>
          </cell>
        </row>
        <row r="30">
          <cell r="A30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35">
          <cell r="B35">
            <v>2558</v>
          </cell>
          <cell r="C35">
            <v>2559</v>
          </cell>
          <cell r="D35">
            <v>2560</v>
          </cell>
          <cell r="E35">
            <v>2561</v>
          </cell>
          <cell r="F35">
            <v>2562</v>
          </cell>
          <cell r="G35">
            <v>2563</v>
          </cell>
          <cell r="H35" t="str">
            <v>58/59</v>
          </cell>
          <cell r="I35" t="str">
            <v>59/60</v>
          </cell>
          <cell r="J35" t="str">
            <v>60/61</v>
          </cell>
          <cell r="K35" t="str">
            <v>61/62</v>
          </cell>
          <cell r="L35" t="str">
            <v>62/63</v>
          </cell>
        </row>
        <row r="44">
          <cell r="B44">
            <v>2558</v>
          </cell>
          <cell r="C44">
            <v>2559</v>
          </cell>
          <cell r="D44">
            <v>2560</v>
          </cell>
          <cell r="E44">
            <v>2561</v>
          </cell>
          <cell r="F44">
            <v>2562</v>
          </cell>
          <cell r="G44">
            <v>2563</v>
          </cell>
          <cell r="H44" t="str">
            <v>58/59</v>
          </cell>
          <cell r="I44" t="str">
            <v>59/60</v>
          </cell>
          <cell r="J44" t="str">
            <v>60/61</v>
          </cell>
          <cell r="K44" t="str">
            <v>61/62</v>
          </cell>
          <cell r="L44" t="str">
            <v>62/63</v>
          </cell>
        </row>
        <row r="45">
          <cell r="B45">
            <v>47.94</v>
          </cell>
          <cell r="C45">
            <v>55.12</v>
          </cell>
          <cell r="D45">
            <v>57.7</v>
          </cell>
          <cell r="E45">
            <v>67.78</v>
          </cell>
          <cell r="F45">
            <v>66.61</v>
          </cell>
          <cell r="G45">
            <v>64.73</v>
          </cell>
        </row>
        <row r="48">
          <cell r="B48">
            <v>42.64</v>
          </cell>
          <cell r="C48">
            <v>46.36</v>
          </cell>
          <cell r="D48">
            <v>48.29</v>
          </cell>
          <cell r="E48">
            <v>54.52</v>
          </cell>
          <cell r="F48">
            <v>55.14</v>
          </cell>
          <cell r="G48">
            <v>54.29</v>
          </cell>
        </row>
        <row r="53">
          <cell r="B53">
            <v>2558</v>
          </cell>
          <cell r="C53">
            <v>2559</v>
          </cell>
          <cell r="D53">
            <v>2560</v>
          </cell>
          <cell r="E53">
            <v>2561</v>
          </cell>
          <cell r="F53">
            <v>2562</v>
          </cell>
          <cell r="G53">
            <v>2563</v>
          </cell>
          <cell r="H53" t="str">
            <v>58/59</v>
          </cell>
          <cell r="I53" t="str">
            <v>59/60</v>
          </cell>
          <cell r="J53" t="str">
            <v>60/61</v>
          </cell>
          <cell r="K53" t="str">
            <v>61/62</v>
          </cell>
          <cell r="L53" t="str">
            <v>62/63</v>
          </cell>
        </row>
        <row r="58">
          <cell r="A58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63">
          <cell r="B63">
            <v>2558</v>
          </cell>
          <cell r="C63">
            <v>2559</v>
          </cell>
          <cell r="D63">
            <v>2560</v>
          </cell>
          <cell r="E63">
            <v>2561</v>
          </cell>
          <cell r="F63">
            <v>2562</v>
          </cell>
          <cell r="G63">
            <v>2563</v>
          </cell>
          <cell r="H63">
            <v>2558</v>
          </cell>
          <cell r="I63">
            <v>2559</v>
          </cell>
          <cell r="J63">
            <v>2560</v>
          </cell>
          <cell r="K63">
            <v>2561</v>
          </cell>
          <cell r="L63">
            <v>2562</v>
          </cell>
          <cell r="M63">
            <v>2563</v>
          </cell>
        </row>
        <row r="69">
          <cell r="A69" t="str">
            <v>ค่าสถิติเปรียบเทียบและการพัฒนา วิชาภาษาไทย  ม. 3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0.55907172995780563</v>
          </cell>
          <cell r="C72">
            <v>0.67436489607390282</v>
          </cell>
          <cell r="D72">
            <v>0.6853605243991262</v>
          </cell>
          <cell r="E72">
            <v>0.82771535580524336</v>
          </cell>
          <cell r="F72">
            <v>0.74820613176777551</v>
          </cell>
          <cell r="G72">
            <v>0.64364981504315699</v>
          </cell>
        </row>
        <row r="73">
          <cell r="B73">
            <v>55.59071729957806</v>
          </cell>
          <cell r="C73">
            <v>56.74364896073903</v>
          </cell>
          <cell r="D73">
            <v>56.853605243991261</v>
          </cell>
          <cell r="E73">
            <v>58.277153558052433</v>
          </cell>
          <cell r="F73">
            <v>57.482061317677754</v>
          </cell>
          <cell r="G73">
            <v>56.436498150431568</v>
          </cell>
        </row>
        <row r="74">
          <cell r="B74">
            <v>-0.53392123506750266</v>
          </cell>
          <cell r="C74">
            <v>1.1529316611609701</v>
          </cell>
          <cell r="D74">
            <v>0.10995628325223095</v>
          </cell>
          <cell r="E74">
            <v>1.423548314061172</v>
          </cell>
          <cell r="F74">
            <v>-0.79509224037467874</v>
          </cell>
          <cell r="G74">
            <v>-1.0455631672461863</v>
          </cell>
        </row>
        <row r="75">
          <cell r="B75">
            <v>-0.9421636525930952</v>
          </cell>
          <cell r="C75">
            <v>2.0739643544223902</v>
          </cell>
          <cell r="D75">
            <v>0.19377725131549042</v>
          </cell>
          <cell r="E75">
            <v>2.5038839805354716</v>
          </cell>
          <cell r="F75">
            <v>-1.3643292299488383</v>
          </cell>
          <cell r="G75">
            <v>-1.8189381926786241</v>
          </cell>
        </row>
        <row r="86">
          <cell r="A86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90">
          <cell r="F90">
            <v>2558</v>
          </cell>
          <cell r="G90">
            <v>2559</v>
          </cell>
          <cell r="H90">
            <v>2560</v>
          </cell>
          <cell r="I90">
            <v>2561</v>
          </cell>
          <cell r="J90">
            <v>2562</v>
          </cell>
          <cell r="K90">
            <v>2563</v>
          </cell>
        </row>
        <row r="114">
          <cell r="A114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117">
          <cell r="B117" t="str">
            <v>ระหว่างปีการศึกษา 2558-2563</v>
          </cell>
        </row>
        <row r="119">
          <cell r="B119">
            <v>2558</v>
          </cell>
          <cell r="C119">
            <v>2559</v>
          </cell>
          <cell r="D119">
            <v>2560</v>
          </cell>
          <cell r="E119">
            <v>2561</v>
          </cell>
          <cell r="F119">
            <v>2562</v>
          </cell>
          <cell r="G119">
            <v>2563</v>
          </cell>
          <cell r="H119">
            <v>2558</v>
          </cell>
          <cell r="I119">
            <v>2559</v>
          </cell>
          <cell r="J119">
            <v>2560</v>
          </cell>
          <cell r="K119">
            <v>2561</v>
          </cell>
          <cell r="L119">
            <v>2562</v>
          </cell>
          <cell r="M119">
            <v>2563</v>
          </cell>
        </row>
        <row r="151">
          <cell r="B151" t="str">
            <v>คะแนนสูงสุด</v>
          </cell>
          <cell r="G151" t="str">
            <v>คะแนนต่ำสุด</v>
          </cell>
          <cell r="L151" t="str">
            <v>คะแนนเฉลี่ย</v>
          </cell>
        </row>
        <row r="152">
          <cell r="B152">
            <v>2559</v>
          </cell>
          <cell r="C152">
            <v>2560</v>
          </cell>
          <cell r="D152">
            <v>2561</v>
          </cell>
          <cell r="E152">
            <v>2562</v>
          </cell>
          <cell r="F152">
            <v>2563</v>
          </cell>
          <cell r="G152">
            <v>2559</v>
          </cell>
          <cell r="H152">
            <v>2560</v>
          </cell>
          <cell r="I152">
            <v>2561</v>
          </cell>
          <cell r="J152">
            <v>2562</v>
          </cell>
          <cell r="K152">
            <v>2563</v>
          </cell>
          <cell r="L152">
            <v>2559</v>
          </cell>
          <cell r="M152">
            <v>2560</v>
          </cell>
          <cell r="N152">
            <v>2561</v>
          </cell>
          <cell r="O152">
            <v>2562</v>
          </cell>
          <cell r="P152">
            <v>2563</v>
          </cell>
        </row>
        <row r="153">
          <cell r="A153" t="str">
            <v>ระดับโรงเรียน</v>
          </cell>
          <cell r="B153">
            <v>81</v>
          </cell>
          <cell r="C153">
            <v>90</v>
          </cell>
          <cell r="D153">
            <v>93</v>
          </cell>
          <cell r="E153">
            <v>91</v>
          </cell>
          <cell r="F153">
            <v>92.5</v>
          </cell>
          <cell r="G153">
            <v>25</v>
          </cell>
          <cell r="H153">
            <v>24</v>
          </cell>
          <cell r="I153">
            <v>23</v>
          </cell>
          <cell r="J153">
            <v>22</v>
          </cell>
          <cell r="K153">
            <v>20</v>
          </cell>
          <cell r="L153">
            <v>55.12</v>
          </cell>
          <cell r="M153">
            <v>57.7</v>
          </cell>
          <cell r="N153">
            <v>67.78</v>
          </cell>
          <cell r="O153">
            <v>66.61</v>
          </cell>
          <cell r="P153">
            <v>64.73</v>
          </cell>
        </row>
        <row r="154">
          <cell r="A154" t="str">
            <v>ระดับจังหวัด</v>
          </cell>
          <cell r="B154">
            <v>83</v>
          </cell>
          <cell r="C154">
            <v>93</v>
          </cell>
          <cell r="D154">
            <v>98</v>
          </cell>
          <cell r="E154">
            <v>97</v>
          </cell>
          <cell r="F154">
            <v>93.75</v>
          </cell>
          <cell r="G154">
            <v>12</v>
          </cell>
          <cell r="H154">
            <v>11</v>
          </cell>
          <cell r="I154">
            <v>14</v>
          </cell>
          <cell r="J154">
            <v>11</v>
          </cell>
          <cell r="K154">
            <v>10</v>
          </cell>
          <cell r="L154">
            <v>48.27</v>
          </cell>
          <cell r="M154">
            <v>49.92</v>
          </cell>
          <cell r="N154">
            <v>56.56</v>
          </cell>
          <cell r="O154">
            <v>56.74</v>
          </cell>
          <cell r="P154">
            <v>55.53</v>
          </cell>
        </row>
        <row r="155">
          <cell r="A155" t="str">
            <v>ระดับสังกัด</v>
          </cell>
          <cell r="B155">
            <v>94</v>
          </cell>
          <cell r="C155">
            <v>97</v>
          </cell>
          <cell r="D155">
            <v>100</v>
          </cell>
          <cell r="E155">
            <v>99</v>
          </cell>
          <cell r="F155">
            <v>98.75</v>
          </cell>
          <cell r="G155">
            <v>0</v>
          </cell>
          <cell r="H155">
            <v>0</v>
          </cell>
          <cell r="I155">
            <v>0</v>
          </cell>
          <cell r="J155">
            <v>4</v>
          </cell>
          <cell r="K155">
            <v>3.75</v>
          </cell>
          <cell r="L155">
            <v>46.81</v>
          </cell>
          <cell r="M155">
            <v>48.77</v>
          </cell>
          <cell r="N155">
            <v>55.04</v>
          </cell>
          <cell r="O155">
            <v>55.91</v>
          </cell>
          <cell r="P155">
            <v>55.18</v>
          </cell>
        </row>
        <row r="156">
          <cell r="A156" t="str">
            <v>ระดับประเทศ</v>
          </cell>
          <cell r="B156">
            <v>94</v>
          </cell>
          <cell r="C156">
            <v>98</v>
          </cell>
          <cell r="D156">
            <v>100</v>
          </cell>
          <cell r="E156">
            <v>99</v>
          </cell>
          <cell r="F156">
            <v>100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46.36</v>
          </cell>
          <cell r="M156">
            <v>48.29</v>
          </cell>
          <cell r="N156">
            <v>54.52</v>
          </cell>
          <cell r="O156">
            <v>55.14</v>
          </cell>
          <cell r="P156">
            <v>54.29</v>
          </cell>
        </row>
      </sheetData>
      <sheetData sheetId="13">
        <row r="45">
          <cell r="B45">
            <v>35.700000000000003</v>
          </cell>
          <cell r="C45">
            <v>36.53</v>
          </cell>
          <cell r="D45">
            <v>33.67</v>
          </cell>
          <cell r="E45">
            <v>32.270000000000003</v>
          </cell>
          <cell r="F45">
            <v>39.840000000000003</v>
          </cell>
          <cell r="G45">
            <v>40.43</v>
          </cell>
        </row>
        <row r="48">
          <cell r="B48">
            <v>30.62</v>
          </cell>
          <cell r="C48">
            <v>31.8</v>
          </cell>
          <cell r="D48">
            <v>30.45</v>
          </cell>
          <cell r="E48">
            <v>29.45</v>
          </cell>
          <cell r="F48">
            <v>33.25</v>
          </cell>
          <cell r="G48">
            <v>34.380000000000003</v>
          </cell>
        </row>
        <row r="69">
          <cell r="A69" t="str">
            <v>ค่าสถิติเปรียบเทียบและการพัฒนา วิชาภาษาอังกฤษ ม. 3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0.42617449664429546</v>
          </cell>
          <cell r="C72">
            <v>0.37569499602859419</v>
          </cell>
          <cell r="D72">
            <v>0.27758620689655195</v>
          </cell>
          <cell r="E72">
            <v>0.24415584415584446</v>
          </cell>
          <cell r="F72">
            <v>0.4813732651570492</v>
          </cell>
          <cell r="G72">
            <v>0.40522438044206277</v>
          </cell>
        </row>
        <row r="73">
          <cell r="B73">
            <v>54.261744966442954</v>
          </cell>
          <cell r="C73">
            <v>53.756949960285944</v>
          </cell>
          <cell r="D73">
            <v>52.775862068965523</v>
          </cell>
          <cell r="E73">
            <v>52.441558441558442</v>
          </cell>
          <cell r="F73">
            <v>54.81373265157049</v>
          </cell>
          <cell r="G73">
            <v>54.052243804420627</v>
          </cell>
        </row>
        <row r="74">
          <cell r="B74">
            <v>-3.0695928115709634</v>
          </cell>
          <cell r="C74">
            <v>-0.50479500615701056</v>
          </cell>
          <cell r="D74">
            <v>-0.98108789132042062</v>
          </cell>
          <cell r="E74">
            <v>-0.33430362740708119</v>
          </cell>
          <cell r="F74">
            <v>2.372174210012048</v>
          </cell>
          <cell r="G74">
            <v>-0.76148884714986309</v>
          </cell>
        </row>
        <row r="75">
          <cell r="B75">
            <v>-5.3883103480626664</v>
          </cell>
          <cell r="C75">
            <v>-0.93029630077173253</v>
          </cell>
          <cell r="D75">
            <v>-1.8250438167441039</v>
          </cell>
          <cell r="E75">
            <v>-0.6334403916893403</v>
          </cell>
          <cell r="F75">
            <v>4.5234624608946925</v>
          </cell>
          <cell r="G75">
            <v>-1.3892300529692998</v>
          </cell>
        </row>
        <row r="174">
          <cell r="B174" t="str">
            <v>คะแนนสูงสุด</v>
          </cell>
          <cell r="G174" t="str">
            <v>คะแนนต่ำสุด</v>
          </cell>
          <cell r="L174" t="str">
            <v>คะแนนเฉลี่ย</v>
          </cell>
        </row>
        <row r="175">
          <cell r="B175">
            <v>2559</v>
          </cell>
          <cell r="C175">
            <v>2560</v>
          </cell>
          <cell r="D175">
            <v>2561</v>
          </cell>
          <cell r="E175">
            <v>2562</v>
          </cell>
          <cell r="F175">
            <v>2563</v>
          </cell>
          <cell r="G175">
            <v>2559</v>
          </cell>
          <cell r="H175">
            <v>2560</v>
          </cell>
          <cell r="I175">
            <v>2561</v>
          </cell>
          <cell r="J175">
            <v>2562</v>
          </cell>
          <cell r="K175">
            <v>2563</v>
          </cell>
          <cell r="L175">
            <v>2559</v>
          </cell>
          <cell r="M175">
            <v>2560</v>
          </cell>
          <cell r="N175">
            <v>2561</v>
          </cell>
          <cell r="O175">
            <v>2562</v>
          </cell>
          <cell r="P175">
            <v>2563</v>
          </cell>
        </row>
        <row r="176">
          <cell r="A176" t="str">
            <v>ระดับโรงเรียน</v>
          </cell>
          <cell r="B176">
            <v>72</v>
          </cell>
          <cell r="C176">
            <v>90</v>
          </cell>
          <cell r="D176">
            <v>90</v>
          </cell>
          <cell r="E176">
            <v>84</v>
          </cell>
          <cell r="F176">
            <v>88</v>
          </cell>
          <cell r="G176">
            <v>10</v>
          </cell>
          <cell r="H176">
            <v>12</v>
          </cell>
          <cell r="I176">
            <v>10</v>
          </cell>
          <cell r="J176">
            <v>6</v>
          </cell>
          <cell r="K176">
            <v>12.5</v>
          </cell>
          <cell r="L176">
            <v>36.53</v>
          </cell>
          <cell r="M176">
            <v>33.67</v>
          </cell>
          <cell r="N176">
            <v>32.270000000000003</v>
          </cell>
          <cell r="O176">
            <v>39.840000000000003</v>
          </cell>
          <cell r="P176">
            <v>40.43</v>
          </cell>
        </row>
        <row r="177">
          <cell r="A177" t="str">
            <v>ระดับจังหวัด</v>
          </cell>
          <cell r="B177">
            <v>92</v>
          </cell>
          <cell r="C177">
            <v>96</v>
          </cell>
          <cell r="D177">
            <v>94</v>
          </cell>
          <cell r="E177">
            <v>100</v>
          </cell>
          <cell r="F177">
            <v>98</v>
          </cell>
          <cell r="G177">
            <v>6</v>
          </cell>
          <cell r="H177">
            <v>6</v>
          </cell>
          <cell r="I177">
            <v>2</v>
          </cell>
          <cell r="J177">
            <v>6</v>
          </cell>
          <cell r="K177">
            <v>5</v>
          </cell>
          <cell r="L177">
            <v>32.229999999999997</v>
          </cell>
          <cell r="M177">
            <v>30.69</v>
          </cell>
          <cell r="N177">
            <v>29.7</v>
          </cell>
          <cell r="O177">
            <v>33.64</v>
          </cell>
          <cell r="P177">
            <v>34.520000000000003</v>
          </cell>
        </row>
        <row r="178">
          <cell r="A178" t="str">
            <v>ระดับสังกัด</v>
          </cell>
          <cell r="B178">
            <v>96</v>
          </cell>
          <cell r="C178">
            <v>100</v>
          </cell>
          <cell r="D178">
            <v>100</v>
          </cell>
          <cell r="E178">
            <v>100</v>
          </cell>
          <cell r="F178">
            <v>100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31.39</v>
          </cell>
          <cell r="M178">
            <v>30.14</v>
          </cell>
          <cell r="N178">
            <v>29.1</v>
          </cell>
          <cell r="O178">
            <v>32.979999999999997</v>
          </cell>
          <cell r="P178">
            <v>34.14</v>
          </cell>
        </row>
        <row r="179">
          <cell r="A179" t="str">
            <v>ระดับประเทศ</v>
          </cell>
          <cell r="B179">
            <v>96</v>
          </cell>
          <cell r="C179">
            <v>100</v>
          </cell>
          <cell r="D179">
            <v>100</v>
          </cell>
          <cell r="E179">
            <v>100</v>
          </cell>
          <cell r="F179">
            <v>100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31.8</v>
          </cell>
          <cell r="M179">
            <v>30.45</v>
          </cell>
          <cell r="N179">
            <v>29.45</v>
          </cell>
          <cell r="O179">
            <v>33.25</v>
          </cell>
          <cell r="P179">
            <v>34.380000000000003</v>
          </cell>
        </row>
      </sheetData>
      <sheetData sheetId="14">
        <row r="2">
          <cell r="A2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7">
          <cell r="B7">
            <v>2558</v>
          </cell>
          <cell r="C7">
            <v>2559</v>
          </cell>
          <cell r="D7">
            <v>2560</v>
          </cell>
          <cell r="E7">
            <v>2561</v>
          </cell>
          <cell r="F7">
            <v>2562</v>
          </cell>
          <cell r="G7">
            <v>2563</v>
          </cell>
          <cell r="H7" t="str">
            <v>58/59</v>
          </cell>
          <cell r="I7" t="str">
            <v>59/60</v>
          </cell>
          <cell r="J7" t="str">
            <v>60/61</v>
          </cell>
          <cell r="K7" t="str">
            <v>61/62</v>
          </cell>
          <cell r="L7" t="str">
            <v>62/63</v>
          </cell>
        </row>
        <row r="16">
          <cell r="B16">
            <v>2558</v>
          </cell>
          <cell r="C16">
            <v>2559</v>
          </cell>
          <cell r="D16">
            <v>2560</v>
          </cell>
          <cell r="E16">
            <v>2561</v>
          </cell>
          <cell r="F16">
            <v>2562</v>
          </cell>
          <cell r="G16">
            <v>2563</v>
          </cell>
          <cell r="H16" t="str">
            <v>58/59</v>
          </cell>
          <cell r="I16" t="str">
            <v>59/60</v>
          </cell>
          <cell r="J16" t="str">
            <v>60/61</v>
          </cell>
          <cell r="K16" t="str">
            <v>61/62</v>
          </cell>
          <cell r="L16" t="str">
            <v>62/63</v>
          </cell>
        </row>
        <row r="30">
          <cell r="A30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35">
          <cell r="B35">
            <v>2558</v>
          </cell>
          <cell r="C35">
            <v>2559</v>
          </cell>
          <cell r="D35">
            <v>2560</v>
          </cell>
          <cell r="E35">
            <v>2561</v>
          </cell>
          <cell r="F35">
            <v>2562</v>
          </cell>
          <cell r="G35">
            <v>2563</v>
          </cell>
          <cell r="H35" t="str">
            <v>58/59</v>
          </cell>
          <cell r="I35" t="str">
            <v>59/60</v>
          </cell>
          <cell r="J35" t="str">
            <v>60/61</v>
          </cell>
          <cell r="K35" t="str">
            <v>61/62</v>
          </cell>
          <cell r="L35" t="str">
            <v>62/63</v>
          </cell>
        </row>
        <row r="44">
          <cell r="B44">
            <v>2558</v>
          </cell>
          <cell r="C44">
            <v>2559</v>
          </cell>
          <cell r="D44">
            <v>2560</v>
          </cell>
          <cell r="E44">
            <v>2561</v>
          </cell>
          <cell r="F44">
            <v>2562</v>
          </cell>
          <cell r="G44">
            <v>2563</v>
          </cell>
          <cell r="H44" t="str">
            <v>58/59</v>
          </cell>
          <cell r="I44" t="str">
            <v>59/60</v>
          </cell>
          <cell r="J44" t="str">
            <v>60/61</v>
          </cell>
          <cell r="K44" t="str">
            <v>61/62</v>
          </cell>
          <cell r="L44" t="str">
            <v>62/63</v>
          </cell>
        </row>
        <row r="45">
          <cell r="B45">
            <v>40.94</v>
          </cell>
          <cell r="C45">
            <v>41.72</v>
          </cell>
          <cell r="D45">
            <v>37.549999999999997</v>
          </cell>
          <cell r="E45">
            <v>40.1</v>
          </cell>
          <cell r="F45">
            <v>36.82</v>
          </cell>
          <cell r="G45">
            <v>32.42</v>
          </cell>
        </row>
        <row r="48">
          <cell r="B48">
            <v>32.4</v>
          </cell>
          <cell r="C48">
            <v>29.31</v>
          </cell>
          <cell r="D48">
            <v>26.3</v>
          </cell>
          <cell r="E48">
            <v>30.04</v>
          </cell>
          <cell r="F48">
            <v>26.73</v>
          </cell>
          <cell r="G48">
            <v>25.46</v>
          </cell>
        </row>
        <row r="53">
          <cell r="B53">
            <v>2558</v>
          </cell>
          <cell r="C53">
            <v>2559</v>
          </cell>
          <cell r="D53">
            <v>2560</v>
          </cell>
          <cell r="E53">
            <v>2561</v>
          </cell>
          <cell r="F53">
            <v>2562</v>
          </cell>
          <cell r="G53">
            <v>2563</v>
          </cell>
          <cell r="H53" t="str">
            <v>58/59</v>
          </cell>
          <cell r="I53" t="str">
            <v>59/60</v>
          </cell>
          <cell r="J53" t="str">
            <v>60/61</v>
          </cell>
          <cell r="K53" t="str">
            <v>61/62</v>
          </cell>
          <cell r="L53" t="str">
            <v>62/63</v>
          </cell>
        </row>
        <row r="58">
          <cell r="A58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63">
          <cell r="B63">
            <v>2558</v>
          </cell>
          <cell r="C63">
            <v>2559</v>
          </cell>
          <cell r="D63">
            <v>2560</v>
          </cell>
          <cell r="E63">
            <v>2561</v>
          </cell>
          <cell r="F63">
            <v>2562</v>
          </cell>
          <cell r="G63">
            <v>2563</v>
          </cell>
          <cell r="H63">
            <v>2558</v>
          </cell>
          <cell r="I63">
            <v>2559</v>
          </cell>
          <cell r="J63">
            <v>2560</v>
          </cell>
          <cell r="K63">
            <v>2561</v>
          </cell>
          <cell r="L63">
            <v>2562</v>
          </cell>
          <cell r="M63">
            <v>2563</v>
          </cell>
        </row>
        <row r="69">
          <cell r="A69" t="str">
            <v>ค่าสถิติเปรียบเทียบและการพัฒนา วิชาคณิตศาสตร์ ม. 3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0.57009345794392519</v>
          </cell>
          <cell r="C72">
            <v>0.78843710292249047</v>
          </cell>
          <cell r="D72">
            <v>0.68597560975609739</v>
          </cell>
          <cell r="E72">
            <v>0.6275733000623831</v>
          </cell>
          <cell r="F72">
            <v>0.63579080025204793</v>
          </cell>
          <cell r="G72">
            <v>0.46338215712383496</v>
          </cell>
        </row>
        <row r="73">
          <cell r="B73">
            <v>55.700934579439249</v>
          </cell>
          <cell r="C73">
            <v>57.884371029224909</v>
          </cell>
          <cell r="D73">
            <v>56.859756097560975</v>
          </cell>
          <cell r="E73">
            <v>56.275733000623831</v>
          </cell>
          <cell r="F73">
            <v>56.357908002520482</v>
          </cell>
          <cell r="G73">
            <v>54.63382157123835</v>
          </cell>
        </row>
        <row r="74">
          <cell r="B74">
            <v>-2.5552252637581958</v>
          </cell>
          <cell r="C74">
            <v>2.1834364497856598</v>
          </cell>
          <cell r="D74">
            <v>-1.0246149316639332</v>
          </cell>
          <cell r="E74">
            <v>-0.58402309693714471</v>
          </cell>
          <cell r="F74">
            <v>8.2175001896651167E-2</v>
          </cell>
          <cell r="G74">
            <v>-1.7240864312821316</v>
          </cell>
        </row>
        <row r="75">
          <cell r="B75">
            <v>-4.6153558920477913</v>
          </cell>
          <cell r="C75">
            <v>3.9199278544809668</v>
          </cell>
          <cell r="D75">
            <v>-1.770106357632566</v>
          </cell>
          <cell r="E75">
            <v>-1.0271290927366405</v>
          </cell>
          <cell r="F75">
            <v>0.14602209072201733</v>
          </cell>
          <cell r="G75">
            <v>-3.0591739338604009</v>
          </cell>
        </row>
        <row r="86">
          <cell r="A86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90">
          <cell r="F90">
            <v>2558</v>
          </cell>
          <cell r="G90">
            <v>2559</v>
          </cell>
          <cell r="H90">
            <v>2560</v>
          </cell>
          <cell r="I90">
            <v>2561</v>
          </cell>
          <cell r="J90">
            <v>2562</v>
          </cell>
          <cell r="K90">
            <v>2563</v>
          </cell>
        </row>
        <row r="114">
          <cell r="A114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117">
          <cell r="B117" t="str">
            <v>ระหว่างปีการศึกษา 2558-2563</v>
          </cell>
        </row>
        <row r="119">
          <cell r="B119">
            <v>2558</v>
          </cell>
          <cell r="C119">
            <v>2559</v>
          </cell>
          <cell r="D119">
            <v>2560</v>
          </cell>
          <cell r="E119">
            <v>2561</v>
          </cell>
          <cell r="F119">
            <v>2562</v>
          </cell>
          <cell r="G119">
            <v>2563</v>
          </cell>
          <cell r="H119">
            <v>2558</v>
          </cell>
          <cell r="I119">
            <v>2559</v>
          </cell>
          <cell r="J119">
            <v>2560</v>
          </cell>
          <cell r="K119">
            <v>2561</v>
          </cell>
          <cell r="L119">
            <v>2562</v>
          </cell>
          <cell r="M119">
            <v>2563</v>
          </cell>
        </row>
        <row r="142">
          <cell r="A142" t="str">
            <v>ตารางแสดงค่าสถิติ ผลการทดสอบระดับชาติขั้นพื้นฐาน (O-NET) ชั้นมัธยมศึกษาปีที่ 3 ปีการศึกษา 2558 - 2563</v>
          </cell>
        </row>
        <row r="145">
          <cell r="B145" t="str">
            <v>ระหว่างปีการศึกษา 2558-2563</v>
          </cell>
        </row>
        <row r="147">
          <cell r="B147">
            <v>2558</v>
          </cell>
          <cell r="C147">
            <v>2559</v>
          </cell>
          <cell r="D147">
            <v>2560</v>
          </cell>
          <cell r="E147">
            <v>2561</v>
          </cell>
          <cell r="F147">
            <v>2562</v>
          </cell>
          <cell r="G147">
            <v>2563</v>
          </cell>
          <cell r="H147">
            <v>2558</v>
          </cell>
          <cell r="I147">
            <v>2559</v>
          </cell>
          <cell r="J147">
            <v>2560</v>
          </cell>
          <cell r="K147">
            <v>2561</v>
          </cell>
          <cell r="L147">
            <v>2562</v>
          </cell>
          <cell r="M147">
            <v>2563</v>
          </cell>
        </row>
        <row r="183">
          <cell r="B183" t="str">
            <v>คะแนนสูงสุด</v>
          </cell>
          <cell r="G183" t="str">
            <v>คะแนนต่ำสุด</v>
          </cell>
          <cell r="L183" t="str">
            <v>คะแนนเฉลี่ย</v>
          </cell>
        </row>
        <row r="184">
          <cell r="B184">
            <v>2559</v>
          </cell>
          <cell r="C184">
            <v>2560</v>
          </cell>
          <cell r="D184">
            <v>2561</v>
          </cell>
          <cell r="E184">
            <v>2562</v>
          </cell>
          <cell r="F184">
            <v>2563</v>
          </cell>
          <cell r="G184">
            <v>2559</v>
          </cell>
          <cell r="H184">
            <v>2560</v>
          </cell>
          <cell r="I184">
            <v>2561</v>
          </cell>
          <cell r="J184">
            <v>2562</v>
          </cell>
          <cell r="K184">
            <v>2563</v>
          </cell>
          <cell r="L184">
            <v>2559</v>
          </cell>
          <cell r="M184">
            <v>2560</v>
          </cell>
          <cell r="N184">
            <v>2561</v>
          </cell>
          <cell r="O184">
            <v>2562</v>
          </cell>
          <cell r="P184">
            <v>2563</v>
          </cell>
        </row>
        <row r="185">
          <cell r="A185" t="str">
            <v>ระดับโรงเรียน</v>
          </cell>
          <cell r="B185">
            <v>96.8</v>
          </cell>
          <cell r="C185">
            <v>100</v>
          </cell>
          <cell r="D185">
            <v>100</v>
          </cell>
          <cell r="E185">
            <v>92</v>
          </cell>
          <cell r="F185">
            <v>80</v>
          </cell>
          <cell r="G185">
            <v>6.4</v>
          </cell>
          <cell r="H185">
            <v>4</v>
          </cell>
          <cell r="I185">
            <v>8</v>
          </cell>
          <cell r="J185">
            <v>4</v>
          </cell>
          <cell r="K185">
            <v>0</v>
          </cell>
          <cell r="L185">
            <v>41.72</v>
          </cell>
          <cell r="M185">
            <v>37.549999999999997</v>
          </cell>
          <cell r="N185">
            <v>40.1</v>
          </cell>
          <cell r="O185">
            <v>36.82</v>
          </cell>
          <cell r="P185">
            <v>32.42</v>
          </cell>
        </row>
        <row r="186">
          <cell r="A186" t="str">
            <v>ระดับจังหวัด</v>
          </cell>
          <cell r="B186">
            <v>100</v>
          </cell>
          <cell r="C186">
            <v>100</v>
          </cell>
          <cell r="D186">
            <v>100</v>
          </cell>
          <cell r="E186">
            <v>100</v>
          </cell>
          <cell r="F186">
            <v>100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31.16</v>
          </cell>
          <cell r="M186">
            <v>27.96</v>
          </cell>
          <cell r="N186">
            <v>31.81</v>
          </cell>
          <cell r="O186">
            <v>28.33</v>
          </cell>
          <cell r="P186">
            <v>26.44</v>
          </cell>
        </row>
        <row r="187">
          <cell r="A187" t="str">
            <v>ระดับสังกัด</v>
          </cell>
          <cell r="B187">
            <v>100</v>
          </cell>
          <cell r="C187">
            <v>100</v>
          </cell>
          <cell r="D187">
            <v>100</v>
          </cell>
          <cell r="E187">
            <v>100</v>
          </cell>
          <cell r="F187">
            <v>100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29.53</v>
          </cell>
          <cell r="M187">
            <v>26.55</v>
          </cell>
          <cell r="N187">
            <v>30.28</v>
          </cell>
          <cell r="O187">
            <v>26.98</v>
          </cell>
          <cell r="P187">
            <v>25.82</v>
          </cell>
        </row>
        <row r="188">
          <cell r="A188" t="str">
            <v>ระดับประเทศ</v>
          </cell>
          <cell r="B188">
            <v>100</v>
          </cell>
          <cell r="C188">
            <v>100</v>
          </cell>
          <cell r="D188">
            <v>100</v>
          </cell>
          <cell r="E188">
            <v>100</v>
          </cell>
          <cell r="F188">
            <v>100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29.31</v>
          </cell>
          <cell r="M188">
            <v>26.3</v>
          </cell>
          <cell r="N188">
            <v>30.04</v>
          </cell>
          <cell r="O188">
            <v>26.73</v>
          </cell>
          <cell r="P188">
            <v>25.46</v>
          </cell>
        </row>
      </sheetData>
      <sheetData sheetId="15">
        <row r="45">
          <cell r="B45">
            <v>46.54</v>
          </cell>
          <cell r="C45">
            <v>42.49</v>
          </cell>
          <cell r="D45">
            <v>38.74</v>
          </cell>
          <cell r="E45">
            <v>43.24</v>
          </cell>
          <cell r="F45">
            <v>35.49</v>
          </cell>
          <cell r="G45">
            <v>35.729999999999997</v>
          </cell>
        </row>
        <row r="48">
          <cell r="B48">
            <v>37.630000000000003</v>
          </cell>
          <cell r="C48">
            <v>34.99</v>
          </cell>
          <cell r="D48">
            <v>32.28</v>
          </cell>
          <cell r="E48">
            <v>36.1</v>
          </cell>
          <cell r="F48">
            <v>30.07</v>
          </cell>
          <cell r="G48">
            <v>29.89</v>
          </cell>
        </row>
        <row r="69">
          <cell r="A69" t="str">
            <v>ค่าสถิติเปรียบเทียบและการพัฒนา วิชาวิทยาศาสตร์ ม. 3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0.66591928251121046</v>
          </cell>
          <cell r="C72">
            <v>0.72533849129593808</v>
          </cell>
          <cell r="D72">
            <v>0.65851172273190628</v>
          </cell>
          <cell r="E72">
            <v>0.64850136239782019</v>
          </cell>
          <cell r="F72">
            <v>0.62877030162413017</v>
          </cell>
          <cell r="G72">
            <v>0.60455486542443027</v>
          </cell>
        </row>
        <row r="73">
          <cell r="B73">
            <v>56.659192825112108</v>
          </cell>
          <cell r="C73">
            <v>57.253384912959383</v>
          </cell>
          <cell r="D73">
            <v>56.58511722731906</v>
          </cell>
          <cell r="E73">
            <v>56.485013623978205</v>
          </cell>
          <cell r="F73">
            <v>56.287703016241302</v>
          </cell>
          <cell r="G73">
            <v>56.0455486542443</v>
          </cell>
        </row>
        <row r="74">
          <cell r="B74">
            <v>-3.9566661222712227</v>
          </cell>
          <cell r="C74">
            <v>0.59419208784727573</v>
          </cell>
          <cell r="D74">
            <v>-0.66826768564032335</v>
          </cell>
          <cell r="E74">
            <v>-0.10010360334085533</v>
          </cell>
          <cell r="F74">
            <v>-0.19731060773690245</v>
          </cell>
          <cell r="G74">
            <v>-0.24215436199700235</v>
          </cell>
        </row>
        <row r="75">
          <cell r="B75">
            <v>-6.7849141150112109</v>
          </cell>
          <cell r="C75">
            <v>1.0487125887609219</v>
          </cell>
          <cell r="D75">
            <v>-1.1672107887704295</v>
          </cell>
          <cell r="E75">
            <v>-0.17690800734530548</v>
          </cell>
          <cell r="F75">
            <v>-0.34931496883474772</v>
          </cell>
          <cell r="G75">
            <v>-0.43020828532855732</v>
          </cell>
        </row>
        <row r="180">
          <cell r="B180" t="str">
            <v>คะแนนสูงสุด</v>
          </cell>
          <cell r="G180" t="str">
            <v>คะแนนต่ำสุด</v>
          </cell>
          <cell r="L180" t="str">
            <v>คะแนนเฉลี่ย</v>
          </cell>
        </row>
        <row r="181">
          <cell r="B181">
            <v>2559</v>
          </cell>
          <cell r="C181">
            <v>2560</v>
          </cell>
          <cell r="D181">
            <v>2561</v>
          </cell>
          <cell r="E181">
            <v>2562</v>
          </cell>
          <cell r="F181">
            <v>2563</v>
          </cell>
          <cell r="G181">
            <v>2559</v>
          </cell>
          <cell r="H181">
            <v>2560</v>
          </cell>
          <cell r="I181">
            <v>2561</v>
          </cell>
          <cell r="J181">
            <v>2562</v>
          </cell>
          <cell r="K181">
            <v>2563</v>
          </cell>
          <cell r="L181">
            <v>2559</v>
          </cell>
          <cell r="M181">
            <v>2560</v>
          </cell>
          <cell r="N181">
            <v>2561</v>
          </cell>
          <cell r="O181">
            <v>2562</v>
          </cell>
          <cell r="P181">
            <v>2563</v>
          </cell>
        </row>
        <row r="182">
          <cell r="A182" t="str">
            <v>ระดับโรงเรียน</v>
          </cell>
          <cell r="B182">
            <v>92</v>
          </cell>
          <cell r="C182">
            <v>80</v>
          </cell>
          <cell r="D182">
            <v>86</v>
          </cell>
          <cell r="E182">
            <v>65</v>
          </cell>
          <cell r="F182">
            <v>74.599999999999994</v>
          </cell>
          <cell r="G182">
            <v>16</v>
          </cell>
          <cell r="H182">
            <v>10</v>
          </cell>
          <cell r="I182">
            <v>14</v>
          </cell>
          <cell r="J182">
            <v>13.5</v>
          </cell>
          <cell r="K182">
            <v>6.6</v>
          </cell>
          <cell r="L182">
            <v>42.49</v>
          </cell>
          <cell r="M182">
            <v>38.74</v>
          </cell>
          <cell r="N182">
            <v>43.24</v>
          </cell>
          <cell r="O182">
            <v>35.49</v>
          </cell>
          <cell r="P182">
            <v>35.729999999999997</v>
          </cell>
        </row>
        <row r="183">
          <cell r="A183" t="str">
            <v>ระดับจังหวัด</v>
          </cell>
          <cell r="B183">
            <v>92</v>
          </cell>
          <cell r="C183">
            <v>86</v>
          </cell>
          <cell r="D183">
            <v>96</v>
          </cell>
          <cell r="E183">
            <v>88</v>
          </cell>
          <cell r="F183">
            <v>84.6</v>
          </cell>
          <cell r="G183">
            <v>12</v>
          </cell>
          <cell r="H183">
            <v>10</v>
          </cell>
          <cell r="I183">
            <v>8</v>
          </cell>
          <cell r="J183">
            <v>8.5</v>
          </cell>
          <cell r="K183">
            <v>4.4000000000000004</v>
          </cell>
          <cell r="L183">
            <v>36.51</v>
          </cell>
          <cell r="M183">
            <v>33.35</v>
          </cell>
          <cell r="N183">
            <v>37.340000000000003</v>
          </cell>
          <cell r="O183">
            <v>31.05</v>
          </cell>
          <cell r="P183">
            <v>30.59</v>
          </cell>
        </row>
        <row r="184">
          <cell r="A184" t="str">
            <v>ระดับสังกัด</v>
          </cell>
          <cell r="B184">
            <v>98</v>
          </cell>
          <cell r="C184">
            <v>98</v>
          </cell>
          <cell r="D184">
            <v>100</v>
          </cell>
          <cell r="E184">
            <v>100</v>
          </cell>
          <cell r="F184">
            <v>97.8</v>
          </cell>
          <cell r="G184">
            <v>0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35.119999999999997</v>
          </cell>
          <cell r="M184">
            <v>32.47</v>
          </cell>
          <cell r="N184">
            <v>36.43</v>
          </cell>
          <cell r="O184">
            <v>30.22</v>
          </cell>
          <cell r="P184">
            <v>30.17</v>
          </cell>
        </row>
        <row r="185">
          <cell r="A185" t="str">
            <v>ระดับประเทศ</v>
          </cell>
          <cell r="B185">
            <v>98</v>
          </cell>
          <cell r="C185">
            <v>100</v>
          </cell>
          <cell r="D185">
            <v>100</v>
          </cell>
          <cell r="E185">
            <v>100</v>
          </cell>
          <cell r="F185">
            <v>97.8</v>
          </cell>
          <cell r="G185">
            <v>0</v>
          </cell>
          <cell r="H185">
            <v>2</v>
          </cell>
          <cell r="I185">
            <v>0</v>
          </cell>
          <cell r="J185">
            <v>0</v>
          </cell>
          <cell r="K185">
            <v>0</v>
          </cell>
          <cell r="L185">
            <v>34.99</v>
          </cell>
          <cell r="M185">
            <v>32.28</v>
          </cell>
          <cell r="N185">
            <v>36.1</v>
          </cell>
          <cell r="O185">
            <v>30.07</v>
          </cell>
          <cell r="P185">
            <v>29.89</v>
          </cell>
        </row>
      </sheetData>
      <sheetData sheetId="16">
        <row r="36">
          <cell r="C36" t="str">
            <v>ดีเยี่ยม 4.00</v>
          </cell>
          <cell r="D36" t="str">
            <v>ดีมาก 3.50</v>
          </cell>
          <cell r="E36" t="str">
            <v>ดี 3.00</v>
          </cell>
          <cell r="F36" t="str">
            <v>ค่อนข้างดี  2.50</v>
          </cell>
          <cell r="G36" t="str">
            <v>ปานกลาง 2.00</v>
          </cell>
          <cell r="H36" t="str">
            <v>พอใช้ 1.50</v>
          </cell>
          <cell r="I36" t="str">
            <v>ปรับปรุง 1.00</v>
          </cell>
          <cell r="J36" t="str">
            <v>ปรับปรุงอย่างยิ่ง 0.00</v>
          </cell>
        </row>
        <row r="37">
          <cell r="B37" t="str">
            <v>ร้อยละ</v>
          </cell>
          <cell r="C37">
            <v>0.48491379310344829</v>
          </cell>
          <cell r="D37">
            <v>6.681034482758621</v>
          </cell>
          <cell r="E37">
            <v>13.308189655172415</v>
          </cell>
          <cell r="F37">
            <v>16.918103448275861</v>
          </cell>
          <cell r="G37">
            <v>27.478448275862068</v>
          </cell>
          <cell r="H37">
            <v>27.155172413793103</v>
          </cell>
          <cell r="I37">
            <v>2.8556034482758621</v>
          </cell>
          <cell r="J37">
            <v>0.21551724137931033</v>
          </cell>
        </row>
      </sheetData>
      <sheetData sheetId="17">
        <row r="2">
          <cell r="A2" t="str">
            <v xml:space="preserve">เปรียบเทียบ คะแนนเฉลี่ยรายวิชา ระหว่างระดับโรงเรียนกับระดับประเทศ </v>
          </cell>
        </row>
        <row r="12">
          <cell r="A12" t="str">
            <v xml:space="preserve">แสดง ผลต่างคะแนนเฉลี่ยรายวิชา ระหว่างระดับโรงเรียนกับระดับประเทศ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วิชาภาษาไทย (01)</v>
          </cell>
        </row>
        <row r="8">
          <cell r="H8">
            <v>0</v>
          </cell>
        </row>
        <row r="9">
          <cell r="H9">
            <v>39</v>
          </cell>
        </row>
        <row r="10">
          <cell r="H10">
            <v>152</v>
          </cell>
        </row>
        <row r="11">
          <cell r="H11">
            <v>165</v>
          </cell>
        </row>
        <row r="12">
          <cell r="H12">
            <v>80</v>
          </cell>
        </row>
        <row r="13">
          <cell r="H13">
            <v>42</v>
          </cell>
        </row>
        <row r="14">
          <cell r="H14">
            <v>17</v>
          </cell>
        </row>
        <row r="15">
          <cell r="H15">
            <v>0</v>
          </cell>
        </row>
        <row r="16">
          <cell r="H16">
            <v>9</v>
          </cell>
        </row>
        <row r="18">
          <cell r="H18">
            <v>56.506060606060608</v>
          </cell>
        </row>
        <row r="19">
          <cell r="H19">
            <v>2.5151515151515151</v>
          </cell>
        </row>
        <row r="20">
          <cell r="H20">
            <v>13.274391788882108</v>
          </cell>
        </row>
        <row r="21">
          <cell r="H21">
            <v>176.20947736474074</v>
          </cell>
        </row>
        <row r="37">
          <cell r="I37">
            <v>266</v>
          </cell>
          <cell r="J37">
            <v>52.777777777777779</v>
          </cell>
        </row>
        <row r="38">
          <cell r="I38">
            <v>414</v>
          </cell>
          <cell r="J38">
            <v>82.142857142857139</v>
          </cell>
        </row>
        <row r="41">
          <cell r="I41">
            <v>364</v>
          </cell>
          <cell r="J41">
            <v>72.222222222222229</v>
          </cell>
        </row>
      </sheetData>
      <sheetData sheetId="28">
        <row r="5">
          <cell r="A5" t="str">
            <v>วิชาสังคมศึกษา (02)</v>
          </cell>
        </row>
        <row r="8">
          <cell r="H8">
            <v>0</v>
          </cell>
        </row>
        <row r="9">
          <cell r="H9">
            <v>2</v>
          </cell>
        </row>
        <row r="10">
          <cell r="H10">
            <v>18</v>
          </cell>
        </row>
        <row r="11">
          <cell r="H11">
            <v>102</v>
          </cell>
        </row>
        <row r="12">
          <cell r="H12">
            <v>205</v>
          </cell>
        </row>
        <row r="13">
          <cell r="H13">
            <v>151</v>
          </cell>
        </row>
        <row r="14">
          <cell r="H14">
            <v>20</v>
          </cell>
        </row>
        <row r="15">
          <cell r="H15">
            <v>0</v>
          </cell>
        </row>
        <row r="16">
          <cell r="H16">
            <v>6</v>
          </cell>
        </row>
        <row r="18">
          <cell r="H18">
            <v>40.939759036144579</v>
          </cell>
        </row>
        <row r="19">
          <cell r="H19">
            <v>1.9528112449799198</v>
          </cell>
        </row>
        <row r="20">
          <cell r="H20">
            <v>7.8540756661485167</v>
          </cell>
        </row>
        <row r="21">
          <cell r="H21">
            <v>61.686504569586262</v>
          </cell>
        </row>
        <row r="37">
          <cell r="I37">
            <v>261</v>
          </cell>
          <cell r="J37">
            <v>51.785714285714285</v>
          </cell>
        </row>
        <row r="38">
          <cell r="I38">
            <v>373</v>
          </cell>
          <cell r="J38">
            <v>74.007936507936506</v>
          </cell>
        </row>
        <row r="41">
          <cell r="I41">
            <v>65</v>
          </cell>
          <cell r="J41">
            <v>12.896825396825397</v>
          </cell>
        </row>
      </sheetData>
      <sheetData sheetId="29">
        <row r="5">
          <cell r="A5" t="str">
            <v>วิชาภาษาอังกฤษ (03)</v>
          </cell>
        </row>
        <row r="8">
          <cell r="H8">
            <v>3</v>
          </cell>
        </row>
        <row r="9">
          <cell r="H9">
            <v>8</v>
          </cell>
        </row>
        <row r="10">
          <cell r="H10">
            <v>23</v>
          </cell>
        </row>
        <row r="11">
          <cell r="H11">
            <v>75</v>
          </cell>
        </row>
        <row r="12">
          <cell r="H12">
            <v>187</v>
          </cell>
        </row>
        <row r="13">
          <cell r="H13">
            <v>190</v>
          </cell>
        </row>
        <row r="14">
          <cell r="H14">
            <v>12</v>
          </cell>
        </row>
        <row r="15">
          <cell r="H15">
            <v>0</v>
          </cell>
        </row>
        <row r="16">
          <cell r="H16">
            <v>6</v>
          </cell>
        </row>
        <row r="18">
          <cell r="H18">
            <v>34.688755020080322</v>
          </cell>
        </row>
        <row r="19">
          <cell r="H19">
            <v>1.9427710843373494</v>
          </cell>
        </row>
        <row r="20">
          <cell r="H20">
            <v>13.547313099263697</v>
          </cell>
        </row>
        <row r="21">
          <cell r="H21">
            <v>183.52969220948174</v>
          </cell>
        </row>
        <row r="36">
          <cell r="I36">
            <v>222</v>
          </cell>
          <cell r="J36">
            <v>44.047619047619051</v>
          </cell>
        </row>
        <row r="37">
          <cell r="I37">
            <v>296</v>
          </cell>
          <cell r="J37">
            <v>58.730158730158728</v>
          </cell>
        </row>
        <row r="40">
          <cell r="I40">
            <v>63</v>
          </cell>
          <cell r="J40">
            <v>12.5</v>
          </cell>
        </row>
      </sheetData>
      <sheetData sheetId="30">
        <row r="5">
          <cell r="A5" t="str">
            <v>วิชาคณิตศาสตร์ (04)</v>
          </cell>
        </row>
        <row r="8">
          <cell r="H8">
            <v>8</v>
          </cell>
        </row>
        <row r="9">
          <cell r="H9">
            <v>19</v>
          </cell>
        </row>
        <row r="10">
          <cell r="H10">
            <v>49</v>
          </cell>
        </row>
        <row r="11">
          <cell r="H11">
            <v>87</v>
          </cell>
        </row>
        <row r="12">
          <cell r="H12">
            <v>161</v>
          </cell>
        </row>
        <row r="13">
          <cell r="H13">
            <v>171</v>
          </cell>
        </row>
        <row r="14">
          <cell r="H14">
            <v>3</v>
          </cell>
        </row>
        <row r="15">
          <cell r="H15">
            <v>0</v>
          </cell>
        </row>
        <row r="16">
          <cell r="H16">
            <v>6</v>
          </cell>
        </row>
        <row r="18">
          <cell r="H18">
            <v>34.063775100401394</v>
          </cell>
        </row>
        <row r="19">
          <cell r="H19">
            <v>2.0973895582329316</v>
          </cell>
        </row>
        <row r="20">
          <cell r="H20">
            <v>18.840528647677779</v>
          </cell>
        </row>
        <row r="21">
          <cell r="H21">
            <v>354.96551972396708</v>
          </cell>
        </row>
        <row r="36">
          <cell r="I36">
            <v>207</v>
          </cell>
          <cell r="J36">
            <v>41.071428571428569</v>
          </cell>
        </row>
        <row r="37">
          <cell r="I37">
            <v>275</v>
          </cell>
          <cell r="J37">
            <v>54.563492063492063</v>
          </cell>
        </row>
        <row r="40">
          <cell r="I40">
            <v>111</v>
          </cell>
          <cell r="J40">
            <v>22.023809523809526</v>
          </cell>
        </row>
      </sheetData>
      <sheetData sheetId="31">
        <row r="5">
          <cell r="A5" t="str">
            <v>วิชาวิทยาศาสตร์ (05)</v>
          </cell>
        </row>
        <row r="8">
          <cell r="H8">
            <v>0</v>
          </cell>
        </row>
        <row r="9">
          <cell r="H9">
            <v>8</v>
          </cell>
        </row>
        <row r="10">
          <cell r="H10">
            <v>43</v>
          </cell>
        </row>
        <row r="11">
          <cell r="H11">
            <v>95</v>
          </cell>
        </row>
        <row r="12">
          <cell r="H12">
            <v>204</v>
          </cell>
        </row>
        <row r="13">
          <cell r="H13">
            <v>126</v>
          </cell>
        </row>
        <row r="14">
          <cell r="H14">
            <v>17</v>
          </cell>
        </row>
        <row r="15">
          <cell r="H15">
            <v>1</v>
          </cell>
        </row>
        <row r="16">
          <cell r="H16">
            <v>10</v>
          </cell>
        </row>
        <row r="18">
          <cell r="H18">
            <v>41.214372469635592</v>
          </cell>
        </row>
        <row r="19">
          <cell r="H19">
            <v>2.0414979757085021</v>
          </cell>
        </row>
        <row r="20">
          <cell r="H20">
            <v>13.272793396057152</v>
          </cell>
        </row>
        <row r="21">
          <cell r="H21">
            <v>176.16704453441832</v>
          </cell>
        </row>
        <row r="36">
          <cell r="I36">
            <v>242</v>
          </cell>
          <cell r="J36">
            <v>48.015873015873019</v>
          </cell>
        </row>
        <row r="37">
          <cell r="I37">
            <v>369</v>
          </cell>
          <cell r="J37">
            <v>73.214285714285708</v>
          </cell>
        </row>
        <row r="40">
          <cell r="I40">
            <v>120</v>
          </cell>
          <cell r="J40">
            <v>23.80952380952381</v>
          </cell>
        </row>
      </sheetData>
      <sheetData sheetId="32"/>
      <sheetData sheetId="33">
        <row r="1">
          <cell r="A1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6">
          <cell r="B6">
            <v>2558</v>
          </cell>
          <cell r="C6">
            <v>2559</v>
          </cell>
          <cell r="D6">
            <v>2560</v>
          </cell>
          <cell r="E6">
            <v>2561</v>
          </cell>
          <cell r="F6">
            <v>2562</v>
          </cell>
          <cell r="G6">
            <v>2563</v>
          </cell>
          <cell r="H6" t="str">
            <v>58/59</v>
          </cell>
          <cell r="I6" t="str">
            <v>59/60</v>
          </cell>
          <cell r="J6" t="str">
            <v>60/61</v>
          </cell>
          <cell r="K6" t="str">
            <v>61/62</v>
          </cell>
          <cell r="L6" t="str">
            <v>62/63</v>
          </cell>
        </row>
        <row r="15">
          <cell r="B15">
            <v>2558</v>
          </cell>
          <cell r="C15">
            <v>2559</v>
          </cell>
          <cell r="D15">
            <v>2560</v>
          </cell>
          <cell r="E15">
            <v>2561</v>
          </cell>
          <cell r="F15">
            <v>2562</v>
          </cell>
          <cell r="G15">
            <v>2563</v>
          </cell>
          <cell r="H15" t="str">
            <v>58/59</v>
          </cell>
          <cell r="I15" t="str">
            <v>59/60</v>
          </cell>
          <cell r="J15" t="str">
            <v>60/61</v>
          </cell>
          <cell r="K15" t="str">
            <v>61/62</v>
          </cell>
          <cell r="L15" t="str">
            <v>62/63</v>
          </cell>
        </row>
        <row r="35">
          <cell r="B35">
            <v>2558</v>
          </cell>
          <cell r="C35">
            <v>2559</v>
          </cell>
          <cell r="D35">
            <v>2560</v>
          </cell>
          <cell r="E35">
            <v>2561</v>
          </cell>
          <cell r="F35">
            <v>2562</v>
          </cell>
          <cell r="G35">
            <v>2563</v>
          </cell>
          <cell r="H35" t="str">
            <v>58/59</v>
          </cell>
          <cell r="I35" t="str">
            <v>59/60</v>
          </cell>
          <cell r="J35" t="str">
            <v>60/61</v>
          </cell>
          <cell r="K35" t="str">
            <v>61/62</v>
          </cell>
          <cell r="L35" t="str">
            <v>62/63</v>
          </cell>
        </row>
        <row r="44">
          <cell r="B44">
            <v>2558</v>
          </cell>
          <cell r="C44">
            <v>2559</v>
          </cell>
          <cell r="D44">
            <v>2560</v>
          </cell>
          <cell r="E44">
            <v>2561</v>
          </cell>
          <cell r="F44">
            <v>2562</v>
          </cell>
          <cell r="G44">
            <v>2563</v>
          </cell>
          <cell r="H44" t="str">
            <v>58/59</v>
          </cell>
          <cell r="I44" t="str">
            <v>59/60</v>
          </cell>
          <cell r="J44" t="str">
            <v>60/61</v>
          </cell>
          <cell r="K44" t="str">
            <v>61/62</v>
          </cell>
          <cell r="L44" t="str">
            <v>62/63</v>
          </cell>
        </row>
        <row r="45">
          <cell r="B45">
            <v>64.03</v>
          </cell>
          <cell r="C45">
            <v>66.45</v>
          </cell>
          <cell r="D45">
            <v>61.52</v>
          </cell>
          <cell r="E45">
            <v>58.51</v>
          </cell>
          <cell r="F45">
            <v>51.25</v>
          </cell>
          <cell r="G45">
            <v>56.51</v>
          </cell>
        </row>
        <row r="48">
          <cell r="B48">
            <v>49.36</v>
          </cell>
          <cell r="C48">
            <v>52.29</v>
          </cell>
          <cell r="D48">
            <v>49.25</v>
          </cell>
          <cell r="E48">
            <v>47.31</v>
          </cell>
          <cell r="F48">
            <v>42.21</v>
          </cell>
          <cell r="G48">
            <v>44.36</v>
          </cell>
        </row>
        <row r="53">
          <cell r="B53">
            <v>2558</v>
          </cell>
          <cell r="C53">
            <v>2559</v>
          </cell>
          <cell r="D53">
            <v>2560</v>
          </cell>
          <cell r="E53">
            <v>2561</v>
          </cell>
          <cell r="F53">
            <v>2562</v>
          </cell>
          <cell r="G53">
            <v>2563</v>
          </cell>
          <cell r="H53" t="str">
            <v>58/59</v>
          </cell>
          <cell r="I53" t="str">
            <v>59/60</v>
          </cell>
          <cell r="J53" t="str">
            <v>60/61</v>
          </cell>
          <cell r="K53" t="str">
            <v>61/62</v>
          </cell>
          <cell r="L53" t="str">
            <v>62/63</v>
          </cell>
        </row>
        <row r="63">
          <cell r="B63">
            <v>2558</v>
          </cell>
          <cell r="C63">
            <v>2559</v>
          </cell>
          <cell r="D63">
            <v>2560</v>
          </cell>
          <cell r="E63">
            <v>2561</v>
          </cell>
          <cell r="F63">
            <v>2562</v>
          </cell>
          <cell r="G63">
            <v>2563</v>
          </cell>
          <cell r="H63">
            <v>2558</v>
          </cell>
          <cell r="I63">
            <v>2559</v>
          </cell>
          <cell r="J63">
            <v>2560</v>
          </cell>
          <cell r="K63">
            <v>2561</v>
          </cell>
          <cell r="L63">
            <v>2562</v>
          </cell>
          <cell r="M63">
            <v>2563</v>
          </cell>
        </row>
        <row r="69">
          <cell r="A69" t="str">
            <v>ค่าสถิติเปรียบเทียบและการพัฒนา  วิชาภาษาไทย ม.6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0.94219653179190765</v>
          </cell>
          <cell r="C72">
            <v>0.8703134603564846</v>
          </cell>
          <cell r="D72">
            <v>0.77805960684844666</v>
          </cell>
          <cell r="E72">
            <v>0.69565217391304313</v>
          </cell>
          <cell r="F72">
            <v>0.61246612466124661</v>
          </cell>
          <cell r="G72">
            <v>0.75278810408921926</v>
          </cell>
        </row>
        <row r="73">
          <cell r="B73">
            <v>59.421965317919074</v>
          </cell>
          <cell r="C73">
            <v>58.703134603564848</v>
          </cell>
          <cell r="D73">
            <v>57.780596068484471</v>
          </cell>
          <cell r="E73">
            <v>56.95652173913043</v>
          </cell>
          <cell r="F73">
            <v>56.124661246612469</v>
          </cell>
          <cell r="G73">
            <v>57.52788104089219</v>
          </cell>
        </row>
        <row r="74">
          <cell r="B74">
            <v>0.33714271985392941</v>
          </cell>
          <cell r="C74">
            <v>-0.71883071435422607</v>
          </cell>
          <cell r="D74">
            <v>-0.92253853508037764</v>
          </cell>
          <cell r="E74">
            <v>-0.82407432935404046</v>
          </cell>
          <cell r="F74">
            <v>-0.83186049251796135</v>
          </cell>
          <cell r="G74">
            <v>1.4032197942797211</v>
          </cell>
        </row>
        <row r="75">
          <cell r="B75">
            <v>0.59701026878084429</v>
          </cell>
          <cell r="C75">
            <v>-1.2097053850513726</v>
          </cell>
          <cell r="D75">
            <v>-1.5715319825942564</v>
          </cell>
          <cell r="E75">
            <v>-1.4262129251441196</v>
          </cell>
          <cell r="F75">
            <v>-1.4605184219781002</v>
          </cell>
          <cell r="G75">
            <v>2.5001839888421875</v>
          </cell>
        </row>
        <row r="89">
          <cell r="F89">
            <v>2558</v>
          </cell>
          <cell r="G89">
            <v>2559</v>
          </cell>
          <cell r="H89">
            <v>2560</v>
          </cell>
          <cell r="I89">
            <v>2561</v>
          </cell>
          <cell r="J89">
            <v>2562</v>
          </cell>
          <cell r="K89">
            <v>2563</v>
          </cell>
        </row>
        <row r="118">
          <cell r="B118">
            <v>2558</v>
          </cell>
          <cell r="C118">
            <v>2559</v>
          </cell>
          <cell r="D118">
            <v>2560</v>
          </cell>
          <cell r="E118">
            <v>2561</v>
          </cell>
          <cell r="F118">
            <v>2562</v>
          </cell>
          <cell r="G118">
            <v>2563</v>
          </cell>
          <cell r="H118">
            <v>2558</v>
          </cell>
          <cell r="I118">
            <v>2559</v>
          </cell>
          <cell r="J118">
            <v>2560</v>
          </cell>
          <cell r="K118">
            <v>2561</v>
          </cell>
          <cell r="L118">
            <v>2562</v>
          </cell>
          <cell r="M118">
            <v>2563</v>
          </cell>
        </row>
        <row r="132">
          <cell r="B132">
            <v>2558</v>
          </cell>
          <cell r="C132">
            <v>2559</v>
          </cell>
          <cell r="D132">
            <v>2560</v>
          </cell>
          <cell r="E132">
            <v>2561</v>
          </cell>
          <cell r="F132">
            <v>2562</v>
          </cell>
          <cell r="G132">
            <v>2563</v>
          </cell>
          <cell r="H132">
            <v>2558</v>
          </cell>
          <cell r="I132">
            <v>2559</v>
          </cell>
          <cell r="J132">
            <v>2560</v>
          </cell>
          <cell r="K132">
            <v>2561</v>
          </cell>
          <cell r="L132">
            <v>2562</v>
          </cell>
          <cell r="M132">
            <v>2563</v>
          </cell>
        </row>
        <row r="161">
          <cell r="B161" t="str">
            <v>คะแนนสูงสุด</v>
          </cell>
          <cell r="G161" t="str">
            <v>คะแนนต่ำสุด</v>
          </cell>
          <cell r="L161" t="str">
            <v>คะแนนเฉลี่ย</v>
          </cell>
        </row>
        <row r="162">
          <cell r="B162">
            <v>2559</v>
          </cell>
          <cell r="C162">
            <v>2560</v>
          </cell>
          <cell r="D162">
            <v>2561</v>
          </cell>
          <cell r="E162">
            <v>2562</v>
          </cell>
          <cell r="F162">
            <v>2563</v>
          </cell>
          <cell r="G162">
            <v>2559</v>
          </cell>
          <cell r="H162">
            <v>2560</v>
          </cell>
          <cell r="I162">
            <v>2561</v>
          </cell>
          <cell r="J162">
            <v>2562</v>
          </cell>
          <cell r="K162">
            <v>2563</v>
          </cell>
          <cell r="L162">
            <v>2559</v>
          </cell>
          <cell r="M162">
            <v>2560</v>
          </cell>
          <cell r="N162">
            <v>2561</v>
          </cell>
          <cell r="O162">
            <v>2562</v>
          </cell>
          <cell r="P162">
            <v>2563</v>
          </cell>
        </row>
        <row r="163">
          <cell r="A163" t="str">
            <v>ระดับโรงเรียน</v>
          </cell>
          <cell r="B163">
            <v>89.5</v>
          </cell>
          <cell r="C163">
            <v>88.5</v>
          </cell>
          <cell r="D163">
            <v>86</v>
          </cell>
          <cell r="E163">
            <v>82.5</v>
          </cell>
          <cell r="F163">
            <v>83.5</v>
          </cell>
          <cell r="G163">
            <v>21</v>
          </cell>
          <cell r="H163">
            <v>24</v>
          </cell>
          <cell r="I163">
            <v>20</v>
          </cell>
          <cell r="J163">
            <v>15.5</v>
          </cell>
          <cell r="K163">
            <v>12</v>
          </cell>
          <cell r="L163">
            <v>66.45</v>
          </cell>
          <cell r="M163">
            <v>61.52</v>
          </cell>
          <cell r="N163">
            <v>58.51</v>
          </cell>
          <cell r="O163">
            <v>51.25</v>
          </cell>
          <cell r="P163">
            <v>56.51</v>
          </cell>
        </row>
        <row r="164">
          <cell r="A164" t="str">
            <v>ระดับจังหวัด</v>
          </cell>
          <cell r="B164">
            <v>94.5</v>
          </cell>
          <cell r="C164">
            <v>91</v>
          </cell>
          <cell r="D164">
            <v>90.5</v>
          </cell>
          <cell r="E164">
            <v>89</v>
          </cell>
          <cell r="F164">
            <v>87</v>
          </cell>
          <cell r="G164">
            <v>3</v>
          </cell>
          <cell r="H164">
            <v>12.5</v>
          </cell>
          <cell r="I164">
            <v>9.5</v>
          </cell>
          <cell r="J164">
            <v>7.5</v>
          </cell>
          <cell r="K164">
            <v>7.5</v>
          </cell>
          <cell r="L164">
            <v>55.25</v>
          </cell>
          <cell r="M164">
            <v>52.08</v>
          </cell>
          <cell r="N164">
            <v>49.53</v>
          </cell>
          <cell r="O164">
            <v>43.25</v>
          </cell>
          <cell r="P164">
            <v>46.47</v>
          </cell>
        </row>
        <row r="165">
          <cell r="A165" t="str">
            <v>ระดับสังกัด</v>
          </cell>
          <cell r="B165">
            <v>96.5</v>
          </cell>
          <cell r="C165">
            <v>98</v>
          </cell>
          <cell r="D165">
            <v>95.5</v>
          </cell>
          <cell r="E165">
            <v>94.5</v>
          </cell>
          <cell r="F165">
            <v>96</v>
          </cell>
          <cell r="G165">
            <v>0</v>
          </cell>
          <cell r="H165">
            <v>0</v>
          </cell>
          <cell r="I165">
            <v>0</v>
          </cell>
          <cell r="J165">
            <v>0.5</v>
          </cell>
          <cell r="K165">
            <v>1</v>
          </cell>
          <cell r="L165">
            <v>53.09</v>
          </cell>
          <cell r="M165">
            <v>50.07</v>
          </cell>
          <cell r="N165">
            <v>48.16</v>
          </cell>
          <cell r="O165">
            <v>43.02</v>
          </cell>
          <cell r="P165">
            <v>46.19</v>
          </cell>
        </row>
        <row r="166">
          <cell r="A166" t="str">
            <v>ระดับประเทศ</v>
          </cell>
          <cell r="B166">
            <v>97</v>
          </cell>
          <cell r="C166">
            <v>98</v>
          </cell>
          <cell r="D166">
            <v>95.5</v>
          </cell>
          <cell r="E166">
            <v>94.5</v>
          </cell>
          <cell r="F166">
            <v>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0.5</v>
          </cell>
          <cell r="L166">
            <v>52.29</v>
          </cell>
          <cell r="M166">
            <v>49.25</v>
          </cell>
          <cell r="N166">
            <v>47.31</v>
          </cell>
          <cell r="O166">
            <v>42.21</v>
          </cell>
          <cell r="P166">
            <v>44.36</v>
          </cell>
        </row>
      </sheetData>
      <sheetData sheetId="34">
        <row r="6">
          <cell r="B6">
            <v>2558</v>
          </cell>
          <cell r="C6">
            <v>2559</v>
          </cell>
          <cell r="D6">
            <v>2560</v>
          </cell>
          <cell r="E6">
            <v>2561</v>
          </cell>
          <cell r="F6">
            <v>2562</v>
          </cell>
          <cell r="G6">
            <v>2563</v>
          </cell>
          <cell r="H6" t="str">
            <v>58/59</v>
          </cell>
          <cell r="I6" t="str">
            <v>59/60</v>
          </cell>
          <cell r="J6" t="str">
            <v>60/61</v>
          </cell>
          <cell r="K6" t="str">
            <v>61/62</v>
          </cell>
          <cell r="L6" t="str">
            <v>62/63</v>
          </cell>
        </row>
        <row r="15">
          <cell r="B15">
            <v>2558</v>
          </cell>
          <cell r="C15">
            <v>2559</v>
          </cell>
          <cell r="D15">
            <v>2560</v>
          </cell>
          <cell r="E15">
            <v>2561</v>
          </cell>
          <cell r="F15">
            <v>2562</v>
          </cell>
          <cell r="G15">
            <v>2563</v>
          </cell>
          <cell r="H15" t="str">
            <v>58/59</v>
          </cell>
          <cell r="I15" t="str">
            <v>59/60</v>
          </cell>
          <cell r="J15" t="str">
            <v>60/61</v>
          </cell>
          <cell r="K15" t="str">
            <v>61/62</v>
          </cell>
          <cell r="L15" t="str">
            <v>62/63</v>
          </cell>
        </row>
        <row r="30">
          <cell r="A30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35">
          <cell r="B35">
            <v>2558</v>
          </cell>
          <cell r="C35">
            <v>2559</v>
          </cell>
          <cell r="D35">
            <v>2560</v>
          </cell>
          <cell r="E35">
            <v>2561</v>
          </cell>
          <cell r="F35">
            <v>2562</v>
          </cell>
          <cell r="G35">
            <v>2563</v>
          </cell>
          <cell r="H35" t="str">
            <v>58/59</v>
          </cell>
          <cell r="I35" t="str">
            <v>59/60</v>
          </cell>
          <cell r="J35" t="str">
            <v>60/61</v>
          </cell>
          <cell r="K35" t="str">
            <v>61/62</v>
          </cell>
          <cell r="L35" t="str">
            <v>62/63</v>
          </cell>
        </row>
        <row r="44">
          <cell r="B44">
            <v>2558</v>
          </cell>
          <cell r="C44">
            <v>2559</v>
          </cell>
          <cell r="D44">
            <v>2560</v>
          </cell>
          <cell r="E44">
            <v>2561</v>
          </cell>
          <cell r="F44">
            <v>2562</v>
          </cell>
          <cell r="G44">
            <v>2563</v>
          </cell>
          <cell r="H44" t="str">
            <v>58/59</v>
          </cell>
          <cell r="I44" t="str">
            <v>59/60</v>
          </cell>
          <cell r="J44" t="str">
            <v>60/61</v>
          </cell>
          <cell r="K44" t="str">
            <v>61/62</v>
          </cell>
          <cell r="L44" t="str">
            <v>62/63</v>
          </cell>
        </row>
        <row r="45">
          <cell r="B45">
            <v>45.14</v>
          </cell>
          <cell r="C45">
            <v>42.1</v>
          </cell>
          <cell r="D45">
            <v>40.64</v>
          </cell>
          <cell r="E45">
            <v>39.369999999999997</v>
          </cell>
          <cell r="F45">
            <v>39.770000000000003</v>
          </cell>
          <cell r="G45">
            <v>40.94</v>
          </cell>
        </row>
        <row r="48">
          <cell r="B48">
            <v>39.700000000000003</v>
          </cell>
          <cell r="C48">
            <v>35.89</v>
          </cell>
          <cell r="D48">
            <v>34.700000000000003</v>
          </cell>
          <cell r="E48">
            <v>35.159999999999997</v>
          </cell>
          <cell r="F48">
            <v>35.700000000000003</v>
          </cell>
          <cell r="G48">
            <v>35.93</v>
          </cell>
        </row>
        <row r="58">
          <cell r="A58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63">
          <cell r="B63">
            <v>2558</v>
          </cell>
          <cell r="C63">
            <v>2559</v>
          </cell>
          <cell r="D63">
            <v>2560</v>
          </cell>
          <cell r="E63">
            <v>2561</v>
          </cell>
          <cell r="F63">
            <v>2562</v>
          </cell>
          <cell r="G63">
            <v>2563</v>
          </cell>
          <cell r="H63">
            <v>2558</v>
          </cell>
          <cell r="I63">
            <v>2559</v>
          </cell>
          <cell r="J63">
            <v>2560</v>
          </cell>
          <cell r="K63">
            <v>2561</v>
          </cell>
          <cell r="L63">
            <v>2562</v>
          </cell>
          <cell r="M63">
            <v>2563</v>
          </cell>
        </row>
        <row r="69">
          <cell r="A69" t="str">
            <v>ค่าสถิติเปรียบเทียบและการพัฒนา วิชาสังคมศึกษา ศาสนาและวัฒนธรรม ม.6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0.65700483091787421</v>
          </cell>
          <cell r="C72">
            <v>0.70090293453724617</v>
          </cell>
          <cell r="D72">
            <v>0.65274725274725254</v>
          </cell>
          <cell r="E72">
            <v>0.5288944723618092</v>
          </cell>
          <cell r="F72">
            <v>0.46355353075170852</v>
          </cell>
          <cell r="G72">
            <v>0.59219858156028338</v>
          </cell>
        </row>
        <row r="73">
          <cell r="B73">
            <v>56.570048309178745</v>
          </cell>
          <cell r="C73">
            <v>57.009029345372461</v>
          </cell>
          <cell r="D73">
            <v>56.527472527472526</v>
          </cell>
          <cell r="E73">
            <v>55.288944723618094</v>
          </cell>
          <cell r="F73">
            <v>54.635535307517088</v>
          </cell>
          <cell r="G73">
            <v>55.921985815602831</v>
          </cell>
        </row>
        <row r="74">
          <cell r="B74">
            <v>1.195489425416433</v>
          </cell>
          <cell r="C74">
            <v>0.43898103619371653</v>
          </cell>
          <cell r="D74">
            <v>-0.48155681789993565</v>
          </cell>
          <cell r="E74">
            <v>-1.2385278038544314</v>
          </cell>
          <cell r="F74">
            <v>-0.653409416101006</v>
          </cell>
          <cell r="G74">
            <v>1.2864505080857427</v>
          </cell>
        </row>
        <row r="75">
          <cell r="B75">
            <v>2.1526666104979362</v>
          </cell>
          <cell r="C75">
            <v>0.77599551231510944</v>
          </cell>
          <cell r="D75">
            <v>-0.8447027136395624</v>
          </cell>
          <cell r="E75">
            <v>-2.1910192486538347</v>
          </cell>
          <cell r="F75">
            <v>-1.1818084417550574</v>
          </cell>
          <cell r="G75">
            <v>2.3546040152163479</v>
          </cell>
        </row>
        <row r="85">
          <cell r="A85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89">
          <cell r="F89">
            <v>2558</v>
          </cell>
          <cell r="G89">
            <v>2559</v>
          </cell>
          <cell r="H89">
            <v>2560</v>
          </cell>
          <cell r="I89">
            <v>2561</v>
          </cell>
          <cell r="J89">
            <v>2562</v>
          </cell>
          <cell r="K89">
            <v>2563</v>
          </cell>
        </row>
        <row r="113">
          <cell r="A113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18">
          <cell r="B118">
            <v>2558</v>
          </cell>
          <cell r="C118">
            <v>2559</v>
          </cell>
          <cell r="D118">
            <v>2560</v>
          </cell>
          <cell r="E118">
            <v>2561</v>
          </cell>
          <cell r="F118">
            <v>2562</v>
          </cell>
          <cell r="G118">
            <v>2563</v>
          </cell>
          <cell r="H118">
            <v>2558</v>
          </cell>
          <cell r="I118">
            <v>2559</v>
          </cell>
          <cell r="J118">
            <v>2560</v>
          </cell>
          <cell r="K118">
            <v>2561</v>
          </cell>
          <cell r="L118">
            <v>2562</v>
          </cell>
          <cell r="M118">
            <v>2563</v>
          </cell>
        </row>
        <row r="141">
          <cell r="A141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46">
          <cell r="B146">
            <v>2558</v>
          </cell>
          <cell r="C146">
            <v>2559</v>
          </cell>
          <cell r="D146">
            <v>2560</v>
          </cell>
          <cell r="E146">
            <v>2561</v>
          </cell>
          <cell r="F146">
            <v>2562</v>
          </cell>
          <cell r="G146">
            <v>2563</v>
          </cell>
          <cell r="H146">
            <v>2558</v>
          </cell>
          <cell r="I146">
            <v>2559</v>
          </cell>
          <cell r="J146">
            <v>2560</v>
          </cell>
          <cell r="K146">
            <v>2561</v>
          </cell>
          <cell r="L146">
            <v>2562</v>
          </cell>
          <cell r="M146">
            <v>2563</v>
          </cell>
        </row>
        <row r="178">
          <cell r="B178" t="str">
            <v>คะแนนสูงสุด</v>
          </cell>
          <cell r="G178" t="str">
            <v>คะแนนต่ำสุด</v>
          </cell>
          <cell r="L178" t="str">
            <v>คะแนนเฉลี่ย</v>
          </cell>
        </row>
        <row r="179">
          <cell r="B179">
            <v>2559</v>
          </cell>
          <cell r="C179">
            <v>2560</v>
          </cell>
          <cell r="D179">
            <v>2561</v>
          </cell>
          <cell r="E179">
            <v>2562</v>
          </cell>
          <cell r="F179">
            <v>2563</v>
          </cell>
          <cell r="G179">
            <v>2559</v>
          </cell>
          <cell r="H179">
            <v>2560</v>
          </cell>
          <cell r="I179">
            <v>2561</v>
          </cell>
          <cell r="J179">
            <v>2562</v>
          </cell>
          <cell r="K179">
            <v>2563</v>
          </cell>
          <cell r="L179">
            <v>2559</v>
          </cell>
          <cell r="M179">
            <v>2560</v>
          </cell>
          <cell r="N179">
            <v>2561</v>
          </cell>
          <cell r="O179">
            <v>2562</v>
          </cell>
          <cell r="P179">
            <v>2563</v>
          </cell>
        </row>
        <row r="180">
          <cell r="A180" t="str">
            <v>ระดับโรงเรียน</v>
          </cell>
          <cell r="B180">
            <v>71</v>
          </cell>
          <cell r="C180">
            <v>68</v>
          </cell>
          <cell r="D180">
            <v>63</v>
          </cell>
          <cell r="E180">
            <v>59</v>
          </cell>
          <cell r="F180">
            <v>65</v>
          </cell>
          <cell r="G180">
            <v>23</v>
          </cell>
          <cell r="H180">
            <v>21</v>
          </cell>
          <cell r="I180">
            <v>15</v>
          </cell>
          <cell r="J180">
            <v>11</v>
          </cell>
          <cell r="K180">
            <v>20</v>
          </cell>
          <cell r="L180">
            <v>42.1</v>
          </cell>
          <cell r="M180">
            <v>40.64</v>
          </cell>
          <cell r="N180">
            <v>39.369999999999997</v>
          </cell>
          <cell r="O180">
            <v>39.770000000000003</v>
          </cell>
          <cell r="P180">
            <v>40.94</v>
          </cell>
        </row>
        <row r="181">
          <cell r="A181" t="str">
            <v>ระดับจังหวัด</v>
          </cell>
          <cell r="B181">
            <v>76</v>
          </cell>
          <cell r="C181">
            <v>80</v>
          </cell>
          <cell r="D181">
            <v>69</v>
          </cell>
          <cell r="E181">
            <v>71</v>
          </cell>
          <cell r="F181">
            <v>70</v>
          </cell>
          <cell r="G181">
            <v>13</v>
          </cell>
          <cell r="H181">
            <v>10</v>
          </cell>
          <cell r="I181">
            <v>13</v>
          </cell>
          <cell r="J181">
            <v>11</v>
          </cell>
          <cell r="K181">
            <v>10</v>
          </cell>
          <cell r="L181">
            <v>37.65</v>
          </cell>
          <cell r="M181">
            <v>36.21</v>
          </cell>
          <cell r="N181">
            <v>36.19</v>
          </cell>
          <cell r="O181">
            <v>36.700000000000003</v>
          </cell>
          <cell r="P181">
            <v>37</v>
          </cell>
        </row>
        <row r="182">
          <cell r="A182" t="str">
            <v>ระดับสังกัด</v>
          </cell>
          <cell r="B182">
            <v>83</v>
          </cell>
          <cell r="C182">
            <v>84</v>
          </cell>
          <cell r="D182">
            <v>85</v>
          </cell>
          <cell r="E182">
            <v>84</v>
          </cell>
          <cell r="F182">
            <v>83</v>
          </cell>
          <cell r="G182">
            <v>0</v>
          </cell>
          <cell r="H182">
            <v>0</v>
          </cell>
          <cell r="I182">
            <v>1</v>
          </cell>
          <cell r="J182">
            <v>1</v>
          </cell>
          <cell r="K182">
            <v>0</v>
          </cell>
          <cell r="L182">
            <v>36.17</v>
          </cell>
          <cell r="M182">
            <v>34.96</v>
          </cell>
          <cell r="N182">
            <v>35.479999999999997</v>
          </cell>
          <cell r="O182">
            <v>36.1</v>
          </cell>
          <cell r="P182">
            <v>36.32</v>
          </cell>
        </row>
        <row r="183">
          <cell r="A183" t="str">
            <v>ระดับประเทศ</v>
          </cell>
          <cell r="B183">
            <v>83</v>
          </cell>
          <cell r="C183">
            <v>84</v>
          </cell>
          <cell r="D183">
            <v>85</v>
          </cell>
          <cell r="E183">
            <v>84</v>
          </cell>
          <cell r="F183">
            <v>83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35.89</v>
          </cell>
          <cell r="M183">
            <v>34.700000000000003</v>
          </cell>
          <cell r="N183">
            <v>35.159999999999997</v>
          </cell>
          <cell r="O183">
            <v>35.700000000000003</v>
          </cell>
          <cell r="P183">
            <v>35.93</v>
          </cell>
        </row>
      </sheetData>
      <sheetData sheetId="35">
        <row r="6">
          <cell r="B6">
            <v>2558</v>
          </cell>
          <cell r="C6">
            <v>2559</v>
          </cell>
          <cell r="D6">
            <v>2560</v>
          </cell>
          <cell r="E6">
            <v>2561</v>
          </cell>
          <cell r="F6">
            <v>2562</v>
          </cell>
          <cell r="G6">
            <v>2563</v>
          </cell>
          <cell r="H6" t="str">
            <v>58/59</v>
          </cell>
          <cell r="I6" t="str">
            <v>59/60</v>
          </cell>
          <cell r="J6" t="str">
            <v>60/61</v>
          </cell>
          <cell r="K6" t="str">
            <v>61/62</v>
          </cell>
          <cell r="L6" t="str">
            <v>62/63</v>
          </cell>
        </row>
        <row r="15">
          <cell r="B15">
            <v>2558</v>
          </cell>
          <cell r="C15">
            <v>2559</v>
          </cell>
          <cell r="D15">
            <v>2560</v>
          </cell>
          <cell r="E15">
            <v>2561</v>
          </cell>
          <cell r="F15">
            <v>2562</v>
          </cell>
          <cell r="G15">
            <v>2563</v>
          </cell>
          <cell r="H15" t="str">
            <v>58/59</v>
          </cell>
          <cell r="I15" t="str">
            <v>59/60</v>
          </cell>
          <cell r="J15" t="str">
            <v>60/61</v>
          </cell>
          <cell r="K15" t="str">
            <v>61/62</v>
          </cell>
          <cell r="L15" t="str">
            <v>62/63</v>
          </cell>
        </row>
        <row r="31">
          <cell r="A31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36">
          <cell r="B36">
            <v>2558</v>
          </cell>
          <cell r="C36">
            <v>2559</v>
          </cell>
          <cell r="D36">
            <v>2560</v>
          </cell>
          <cell r="E36">
            <v>2561</v>
          </cell>
          <cell r="F36">
            <v>2562</v>
          </cell>
          <cell r="G36">
            <v>2563</v>
          </cell>
          <cell r="H36" t="str">
            <v>58/59</v>
          </cell>
          <cell r="I36" t="str">
            <v>59/60</v>
          </cell>
          <cell r="J36" t="str">
            <v>60/61</v>
          </cell>
          <cell r="K36" t="str">
            <v>61/62</v>
          </cell>
          <cell r="L36" t="str">
            <v>62/63</v>
          </cell>
        </row>
        <row r="37">
          <cell r="B37">
            <v>31.9</v>
          </cell>
          <cell r="C37">
            <v>33.380000000000003</v>
          </cell>
          <cell r="D37">
            <v>34.270000000000003</v>
          </cell>
          <cell r="E37">
            <v>36.229999999999997</v>
          </cell>
          <cell r="F37">
            <v>32.58</v>
          </cell>
          <cell r="G37">
            <v>34.69</v>
          </cell>
        </row>
        <row r="40">
          <cell r="B40">
            <v>24.98</v>
          </cell>
          <cell r="C40">
            <v>27.76</v>
          </cell>
          <cell r="D40">
            <v>28.31</v>
          </cell>
          <cell r="E40">
            <v>31.41</v>
          </cell>
          <cell r="F40">
            <v>29.2</v>
          </cell>
          <cell r="G40">
            <v>29.94</v>
          </cell>
        </row>
        <row r="45">
          <cell r="B45">
            <v>2558</v>
          </cell>
          <cell r="C45">
            <v>2559</v>
          </cell>
          <cell r="D45">
            <v>2560</v>
          </cell>
          <cell r="E45">
            <v>2561</v>
          </cell>
          <cell r="F45">
            <v>2562</v>
          </cell>
          <cell r="G45">
            <v>2563</v>
          </cell>
          <cell r="H45" t="str">
            <v>58/59</v>
          </cell>
          <cell r="I45" t="str">
            <v>59/60</v>
          </cell>
          <cell r="J45" t="str">
            <v>60/61</v>
          </cell>
          <cell r="K45" t="str">
            <v>61/62</v>
          </cell>
          <cell r="L45" t="str">
            <v>62/63</v>
          </cell>
        </row>
        <row r="59">
          <cell r="A59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64">
          <cell r="B64">
            <v>2558</v>
          </cell>
          <cell r="C64">
            <v>2559</v>
          </cell>
          <cell r="D64">
            <v>2560</v>
          </cell>
          <cell r="E64">
            <v>2561</v>
          </cell>
          <cell r="F64">
            <v>2562</v>
          </cell>
          <cell r="G64">
            <v>2563</v>
          </cell>
          <cell r="H64">
            <v>2558</v>
          </cell>
          <cell r="I64">
            <v>2559</v>
          </cell>
          <cell r="J64">
            <v>2560</v>
          </cell>
          <cell r="K64">
            <v>2561</v>
          </cell>
          <cell r="L64">
            <v>2562</v>
          </cell>
          <cell r="M64">
            <v>2563</v>
          </cell>
        </row>
        <row r="70">
          <cell r="A70" t="str">
            <v>ค่าสถิติเปรียบเทียบและการพัฒนา  วิชาภาษาอังกฤษ ม.6</v>
          </cell>
        </row>
        <row r="72">
          <cell r="B72">
            <v>2558</v>
          </cell>
          <cell r="C72">
            <v>2559</v>
          </cell>
          <cell r="D72">
            <v>2560</v>
          </cell>
          <cell r="E72">
            <v>2561</v>
          </cell>
          <cell r="F72">
            <v>2562</v>
          </cell>
          <cell r="G72">
            <v>2563</v>
          </cell>
        </row>
        <row r="73">
          <cell r="B73">
            <v>0.55537720706260019</v>
          </cell>
          <cell r="C73">
            <v>0.41971620612397315</v>
          </cell>
          <cell r="D73">
            <v>0.40682593856655319</v>
          </cell>
          <cell r="E73">
            <v>0.31503267973856186</v>
          </cell>
          <cell r="F73">
            <v>0.24022743425728493</v>
          </cell>
          <cell r="G73">
            <v>0.32986111111111088</v>
          </cell>
        </row>
        <row r="74">
          <cell r="B74">
            <v>55.553772070626003</v>
          </cell>
          <cell r="C74">
            <v>54.19716206123973</v>
          </cell>
          <cell r="D74">
            <v>54.068259385665534</v>
          </cell>
          <cell r="E74">
            <v>53.150326797385617</v>
          </cell>
          <cell r="F74">
            <v>52.402274342572852</v>
          </cell>
          <cell r="G74">
            <v>53.298611111111107</v>
          </cell>
        </row>
        <row r="75">
          <cell r="B75">
            <v>0.44506093224853061</v>
          </cell>
          <cell r="C75">
            <v>-1.356610009386273</v>
          </cell>
          <cell r="D75">
            <v>-0.12890267557419577</v>
          </cell>
          <cell r="E75">
            <v>-0.91793258827991764</v>
          </cell>
          <cell r="F75">
            <v>-0.74805245481276472</v>
          </cell>
          <cell r="G75">
            <v>0.89633676853825506</v>
          </cell>
        </row>
        <row r="76">
          <cell r="B76">
            <v>0.80465310456286121</v>
          </cell>
          <cell r="C76">
            <v>-2.4419764110015834</v>
          </cell>
          <cell r="D76">
            <v>-0.2378402681464078</v>
          </cell>
          <cell r="E76">
            <v>-1.6977291274208801</v>
          </cell>
          <cell r="F76">
            <v>-1.4074277617603665</v>
          </cell>
          <cell r="G76">
            <v>1.7104921108549096</v>
          </cell>
        </row>
        <row r="86">
          <cell r="A86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90">
          <cell r="F90">
            <v>2558</v>
          </cell>
          <cell r="G90">
            <v>2559</v>
          </cell>
          <cell r="H90">
            <v>2560</v>
          </cell>
          <cell r="I90">
            <v>2561</v>
          </cell>
          <cell r="J90">
            <v>2562</v>
          </cell>
          <cell r="K90">
            <v>2563</v>
          </cell>
        </row>
        <row r="114">
          <cell r="A114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19">
          <cell r="B119">
            <v>2558</v>
          </cell>
          <cell r="C119">
            <v>2559</v>
          </cell>
          <cell r="D119">
            <v>2560</v>
          </cell>
          <cell r="E119">
            <v>2561</v>
          </cell>
          <cell r="F119">
            <v>2562</v>
          </cell>
          <cell r="G119">
            <v>2563</v>
          </cell>
          <cell r="H119">
            <v>2558</v>
          </cell>
          <cell r="I119">
            <v>2559</v>
          </cell>
          <cell r="J119">
            <v>2560</v>
          </cell>
          <cell r="K119">
            <v>2561</v>
          </cell>
          <cell r="L119">
            <v>2562</v>
          </cell>
          <cell r="M119">
            <v>2563</v>
          </cell>
        </row>
        <row r="142">
          <cell r="A142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47">
          <cell r="B147">
            <v>2558</v>
          </cell>
          <cell r="C147">
            <v>2559</v>
          </cell>
          <cell r="D147">
            <v>2560</v>
          </cell>
          <cell r="E147">
            <v>2561</v>
          </cell>
          <cell r="F147">
            <v>2562</v>
          </cell>
          <cell r="G147">
            <v>2563</v>
          </cell>
          <cell r="H147">
            <v>2558</v>
          </cell>
          <cell r="I147">
            <v>2559</v>
          </cell>
          <cell r="J147">
            <v>2560</v>
          </cell>
          <cell r="K147">
            <v>2561</v>
          </cell>
          <cell r="L147">
            <v>2562</v>
          </cell>
          <cell r="M147">
            <v>2563</v>
          </cell>
        </row>
        <row r="180">
          <cell r="B180" t="str">
            <v>คะแนนสูงสุด</v>
          </cell>
          <cell r="G180" t="str">
            <v>คะแนนต่ำสุด</v>
          </cell>
          <cell r="L180" t="str">
            <v>คะแนนเฉลี่ย</v>
          </cell>
        </row>
        <row r="181">
          <cell r="B181">
            <v>2559</v>
          </cell>
          <cell r="C181">
            <v>2560</v>
          </cell>
          <cell r="D181">
            <v>2561</v>
          </cell>
          <cell r="E181">
            <v>2562</v>
          </cell>
          <cell r="F181">
            <v>2563</v>
          </cell>
          <cell r="G181">
            <v>2559</v>
          </cell>
          <cell r="H181">
            <v>2560</v>
          </cell>
          <cell r="I181">
            <v>2561</v>
          </cell>
          <cell r="J181">
            <v>2562</v>
          </cell>
          <cell r="K181">
            <v>2563</v>
          </cell>
          <cell r="L181">
            <v>2559</v>
          </cell>
          <cell r="M181">
            <v>2560</v>
          </cell>
          <cell r="N181">
            <v>2561</v>
          </cell>
          <cell r="O181">
            <v>2562</v>
          </cell>
          <cell r="P181">
            <v>2563</v>
          </cell>
        </row>
        <row r="182">
          <cell r="A182" t="str">
            <v>ระดับโรงเรียน</v>
          </cell>
          <cell r="B182">
            <v>88.75</v>
          </cell>
          <cell r="C182">
            <v>88.75</v>
          </cell>
          <cell r="D182">
            <v>78.75</v>
          </cell>
          <cell r="E182">
            <v>88.75</v>
          </cell>
          <cell r="F182">
            <v>90</v>
          </cell>
          <cell r="G182">
            <v>12.5</v>
          </cell>
          <cell r="H182">
            <v>11.25</v>
          </cell>
          <cell r="I182">
            <v>10</v>
          </cell>
          <cell r="J182">
            <v>12.5</v>
          </cell>
          <cell r="K182">
            <v>11.25</v>
          </cell>
          <cell r="L182">
            <v>33.380000000000003</v>
          </cell>
          <cell r="M182">
            <v>34.270000000000003</v>
          </cell>
          <cell r="N182">
            <v>36.229999999999997</v>
          </cell>
          <cell r="O182">
            <v>32.58</v>
          </cell>
          <cell r="P182">
            <v>34.69</v>
          </cell>
        </row>
        <row r="183">
          <cell r="A183" t="str">
            <v>ระดับจังหวัด</v>
          </cell>
          <cell r="B183">
            <v>92.5</v>
          </cell>
          <cell r="C183">
            <v>96.25</v>
          </cell>
          <cell r="D183">
            <v>93.75</v>
          </cell>
          <cell r="E183">
            <v>91.25</v>
          </cell>
          <cell r="F183">
            <v>90</v>
          </cell>
          <cell r="G183">
            <v>7.5</v>
          </cell>
          <cell r="H183">
            <v>7.5</v>
          </cell>
          <cell r="I183">
            <v>7.5</v>
          </cell>
          <cell r="J183">
            <v>8.75</v>
          </cell>
          <cell r="K183">
            <v>6.25</v>
          </cell>
          <cell r="L183">
            <v>28.77</v>
          </cell>
          <cell r="M183">
            <v>29.98</v>
          </cell>
          <cell r="N183">
            <v>32.700000000000003</v>
          </cell>
          <cell r="O183">
            <v>29.69</v>
          </cell>
          <cell r="P183">
            <v>30.26</v>
          </cell>
        </row>
        <row r="184">
          <cell r="A184" t="str">
            <v>ระดับสังกัด</v>
          </cell>
          <cell r="B184">
            <v>98.75</v>
          </cell>
          <cell r="C184">
            <v>100</v>
          </cell>
          <cell r="D184">
            <v>100</v>
          </cell>
          <cell r="E184">
            <v>98.75</v>
          </cell>
          <cell r="F184">
            <v>98.75</v>
          </cell>
          <cell r="G184">
            <v>2.5</v>
          </cell>
          <cell r="H184">
            <v>2.5</v>
          </cell>
          <cell r="I184">
            <v>2.5</v>
          </cell>
          <cell r="J184">
            <v>1.25</v>
          </cell>
          <cell r="K184">
            <v>1.25</v>
          </cell>
          <cell r="L184">
            <v>27.35</v>
          </cell>
          <cell r="M184">
            <v>27.91</v>
          </cell>
          <cell r="N184">
            <v>31.15</v>
          </cell>
          <cell r="O184">
            <v>28.97</v>
          </cell>
          <cell r="P184">
            <v>29.73</v>
          </cell>
        </row>
        <row r="185">
          <cell r="A185" t="str">
            <v>ระดับประเทศ</v>
          </cell>
          <cell r="B185">
            <v>100</v>
          </cell>
          <cell r="C185">
            <v>100</v>
          </cell>
          <cell r="D185">
            <v>100</v>
          </cell>
          <cell r="E185">
            <v>100</v>
          </cell>
          <cell r="F185">
            <v>98.75</v>
          </cell>
          <cell r="G185">
            <v>0</v>
          </cell>
          <cell r="H185">
            <v>1.25</v>
          </cell>
          <cell r="I185">
            <v>2.5</v>
          </cell>
          <cell r="J185">
            <v>0</v>
          </cell>
          <cell r="K185">
            <v>1.25</v>
          </cell>
          <cell r="L185">
            <v>27.76</v>
          </cell>
          <cell r="M185">
            <v>28.31</v>
          </cell>
          <cell r="N185">
            <v>31.41</v>
          </cell>
          <cell r="O185">
            <v>29.2</v>
          </cell>
          <cell r="P185">
            <v>29.94</v>
          </cell>
        </row>
      </sheetData>
      <sheetData sheetId="36">
        <row r="6">
          <cell r="B6">
            <v>2558</v>
          </cell>
          <cell r="C6">
            <v>2559</v>
          </cell>
          <cell r="D6">
            <v>2560</v>
          </cell>
          <cell r="E6">
            <v>2561</v>
          </cell>
          <cell r="F6">
            <v>2562</v>
          </cell>
          <cell r="G6">
            <v>2563</v>
          </cell>
          <cell r="H6" t="str">
            <v>58/59</v>
          </cell>
          <cell r="I6" t="str">
            <v>59/60</v>
          </cell>
          <cell r="J6" t="str">
            <v>60/61</v>
          </cell>
          <cell r="K6" t="str">
            <v>61/62</v>
          </cell>
          <cell r="L6" t="str">
            <v>62/63</v>
          </cell>
        </row>
        <row r="15">
          <cell r="B15">
            <v>2558</v>
          </cell>
          <cell r="C15">
            <v>2559</v>
          </cell>
          <cell r="D15">
            <v>2560</v>
          </cell>
          <cell r="E15">
            <v>2561</v>
          </cell>
          <cell r="F15">
            <v>2562</v>
          </cell>
          <cell r="G15">
            <v>2563</v>
          </cell>
          <cell r="H15" t="str">
            <v>58/59</v>
          </cell>
          <cell r="I15" t="str">
            <v>59/60</v>
          </cell>
          <cell r="J15" t="str">
            <v>60/61</v>
          </cell>
          <cell r="K15" t="str">
            <v>61/62</v>
          </cell>
          <cell r="L15" t="str">
            <v>62/63</v>
          </cell>
        </row>
        <row r="30">
          <cell r="A30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35">
          <cell r="B35">
            <v>2558</v>
          </cell>
          <cell r="C35">
            <v>2559</v>
          </cell>
          <cell r="D35">
            <v>2560</v>
          </cell>
          <cell r="E35">
            <v>2561</v>
          </cell>
          <cell r="F35">
            <v>2562</v>
          </cell>
          <cell r="G35">
            <v>2563</v>
          </cell>
          <cell r="H35" t="str">
            <v>58/59</v>
          </cell>
          <cell r="I35" t="str">
            <v>59/60</v>
          </cell>
          <cell r="J35" t="str">
            <v>60/61</v>
          </cell>
          <cell r="K35" t="str">
            <v>61/62</v>
          </cell>
          <cell r="L35" t="str">
            <v>62/63</v>
          </cell>
        </row>
        <row r="44">
          <cell r="B44">
            <v>2558</v>
          </cell>
          <cell r="C44">
            <v>2559</v>
          </cell>
          <cell r="D44">
            <v>2560</v>
          </cell>
          <cell r="E44">
            <v>2561</v>
          </cell>
          <cell r="F44">
            <v>2562</v>
          </cell>
          <cell r="G44">
            <v>2563</v>
          </cell>
          <cell r="H44" t="str">
            <v>58/59</v>
          </cell>
          <cell r="I44" t="str">
            <v>59/60</v>
          </cell>
          <cell r="J44" t="str">
            <v>60/61</v>
          </cell>
          <cell r="K44" t="str">
            <v>61/62</v>
          </cell>
          <cell r="L44" t="str">
            <v>62/63</v>
          </cell>
        </row>
        <row r="45">
          <cell r="B45">
            <v>35.57</v>
          </cell>
          <cell r="C45">
            <v>33.14</v>
          </cell>
          <cell r="D45">
            <v>32.93</v>
          </cell>
          <cell r="E45">
            <v>38.6</v>
          </cell>
          <cell r="F45">
            <v>31.83</v>
          </cell>
          <cell r="G45">
            <v>34.06</v>
          </cell>
        </row>
        <row r="48">
          <cell r="B48">
            <v>26.59</v>
          </cell>
          <cell r="C48">
            <v>24.88</v>
          </cell>
          <cell r="D48">
            <v>24.53</v>
          </cell>
          <cell r="E48">
            <v>30.72</v>
          </cell>
          <cell r="F48">
            <v>25.41</v>
          </cell>
          <cell r="G48">
            <v>26.04</v>
          </cell>
        </row>
        <row r="53">
          <cell r="B53">
            <v>2558</v>
          </cell>
          <cell r="C53">
            <v>2559</v>
          </cell>
          <cell r="D53">
            <v>2560</v>
          </cell>
          <cell r="E53">
            <v>2561</v>
          </cell>
          <cell r="F53">
            <v>2562</v>
          </cell>
          <cell r="G53">
            <v>2563</v>
          </cell>
          <cell r="H53" t="str">
            <v>58/59</v>
          </cell>
          <cell r="I53" t="str">
            <v>59/60</v>
          </cell>
          <cell r="J53" t="str">
            <v>60/61</v>
          </cell>
          <cell r="K53" t="str">
            <v>61/62</v>
          </cell>
          <cell r="L53" t="str">
            <v>62/63</v>
          </cell>
        </row>
        <row r="58">
          <cell r="A58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63">
          <cell r="B63">
            <v>2558</v>
          </cell>
          <cell r="C63">
            <v>2559</v>
          </cell>
          <cell r="D63">
            <v>2560</v>
          </cell>
          <cell r="E63">
            <v>2561</v>
          </cell>
          <cell r="F63">
            <v>2562</v>
          </cell>
          <cell r="G63">
            <v>2563</v>
          </cell>
          <cell r="H63">
            <v>2558</v>
          </cell>
          <cell r="I63">
            <v>2559</v>
          </cell>
          <cell r="J63">
            <v>2560</v>
          </cell>
          <cell r="K63">
            <v>2561</v>
          </cell>
          <cell r="L63">
            <v>2562</v>
          </cell>
          <cell r="M63">
            <v>2563</v>
          </cell>
        </row>
        <row r="69">
          <cell r="A69" t="str">
            <v>ค่าสถิติเปรียบเทียบและการพัฒนา  วิชาคณิตศาสตร์ ม.6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0.60716700473292773</v>
          </cell>
          <cell r="C72">
            <v>0.56076035302104554</v>
          </cell>
          <cell r="D72">
            <v>0.47754405912450248</v>
          </cell>
          <cell r="E72">
            <v>0.38457784285017099</v>
          </cell>
          <cell r="F72">
            <v>0.35646862853970002</v>
          </cell>
          <cell r="G72">
            <v>0.47653000594177086</v>
          </cell>
        </row>
        <row r="73">
          <cell r="B73">
            <v>56.071670047329278</v>
          </cell>
          <cell r="C73">
            <v>55.607603530210454</v>
          </cell>
          <cell r="D73">
            <v>54.775440591245022</v>
          </cell>
          <cell r="E73">
            <v>53.84577842850171</v>
          </cell>
          <cell r="F73">
            <v>53.564686285397002</v>
          </cell>
          <cell r="G73">
            <v>54.765300059417712</v>
          </cell>
        </row>
        <row r="74">
          <cell r="B74">
            <v>-0.32438396826265148</v>
          </cell>
          <cell r="C74">
            <v>-0.46406651711882319</v>
          </cell>
          <cell r="D74">
            <v>-0.83216293896543192</v>
          </cell>
          <cell r="E74">
            <v>-0.92966216274331259</v>
          </cell>
          <cell r="F74">
            <v>-0.28109214310470776</v>
          </cell>
          <cell r="G74">
            <v>1.2006137740207095</v>
          </cell>
        </row>
        <row r="75">
          <cell r="B75">
            <v>-0.58870751297278268</v>
          </cell>
          <cell r="C75">
            <v>-0.82763098856715245</v>
          </cell>
          <cell r="D75">
            <v>-1.4964912820120635</v>
          </cell>
          <cell r="E75">
            <v>-1.6972244361862865</v>
          </cell>
          <cell r="F75">
            <v>-0.52203190539431354</v>
          </cell>
          <cell r="G75">
            <v>2.2414278086568857</v>
          </cell>
        </row>
        <row r="85">
          <cell r="A85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89">
          <cell r="F89">
            <v>2558</v>
          </cell>
          <cell r="G89">
            <v>2559</v>
          </cell>
          <cell r="H89">
            <v>2560</v>
          </cell>
          <cell r="I89">
            <v>2561</v>
          </cell>
          <cell r="J89">
            <v>2562</v>
          </cell>
          <cell r="K89">
            <v>2563</v>
          </cell>
        </row>
        <row r="113">
          <cell r="A113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18">
          <cell r="B118">
            <v>2558</v>
          </cell>
          <cell r="C118">
            <v>2559</v>
          </cell>
          <cell r="D118">
            <v>2560</v>
          </cell>
          <cell r="E118">
            <v>2561</v>
          </cell>
          <cell r="F118">
            <v>2562</v>
          </cell>
          <cell r="G118">
            <v>2563</v>
          </cell>
          <cell r="H118">
            <v>2558</v>
          </cell>
          <cell r="I118">
            <v>2559</v>
          </cell>
          <cell r="J118">
            <v>2560</v>
          </cell>
          <cell r="K118">
            <v>2561</v>
          </cell>
          <cell r="L118">
            <v>2562</v>
          </cell>
          <cell r="M118">
            <v>2563</v>
          </cell>
        </row>
        <row r="141">
          <cell r="A141" t="str">
            <v>ตารางแสดงค่าสถิติ ผลการทดสอบระดับชาติขั้นพื้นฐาน (O-NET) ชั้นมัธยมศึกษาปีที่ 6 ปีการศึกษา 2558- 2563</v>
          </cell>
        </row>
        <row r="146">
          <cell r="B146">
            <v>2558</v>
          </cell>
          <cell r="C146">
            <v>2559</v>
          </cell>
          <cell r="D146">
            <v>2560</v>
          </cell>
          <cell r="E146">
            <v>2561</v>
          </cell>
          <cell r="F146">
            <v>2562</v>
          </cell>
          <cell r="G146">
            <v>2563</v>
          </cell>
          <cell r="H146">
            <v>2558</v>
          </cell>
          <cell r="I146">
            <v>2559</v>
          </cell>
          <cell r="J146">
            <v>2560</v>
          </cell>
          <cell r="K146">
            <v>2561</v>
          </cell>
          <cell r="L146">
            <v>2562</v>
          </cell>
          <cell r="M146">
            <v>2563</v>
          </cell>
        </row>
        <row r="179">
          <cell r="B179" t="str">
            <v>คะแนนสูงสุด</v>
          </cell>
          <cell r="G179" t="str">
            <v>คะแนนต่ำสุด</v>
          </cell>
          <cell r="L179" t="str">
            <v>คะแนนเฉลี่ย</v>
          </cell>
        </row>
        <row r="180">
          <cell r="B180">
            <v>2559</v>
          </cell>
          <cell r="C180">
            <v>2560</v>
          </cell>
          <cell r="D180">
            <v>2561</v>
          </cell>
          <cell r="E180">
            <v>2562</v>
          </cell>
          <cell r="F180">
            <v>2563</v>
          </cell>
          <cell r="G180">
            <v>2559</v>
          </cell>
          <cell r="H180">
            <v>2560</v>
          </cell>
          <cell r="I180">
            <v>2561</v>
          </cell>
          <cell r="J180">
            <v>2562</v>
          </cell>
          <cell r="K180">
            <v>2563</v>
          </cell>
          <cell r="L180">
            <v>2559</v>
          </cell>
          <cell r="M180">
            <v>2560</v>
          </cell>
          <cell r="N180">
            <v>2561</v>
          </cell>
          <cell r="O180">
            <v>2562</v>
          </cell>
          <cell r="P180">
            <v>2563</v>
          </cell>
        </row>
        <row r="181">
          <cell r="A181" t="str">
            <v>ระดับโรงเรียน</v>
          </cell>
          <cell r="B181">
            <v>90</v>
          </cell>
          <cell r="C181">
            <v>97.5</v>
          </cell>
          <cell r="D181">
            <v>100</v>
          </cell>
          <cell r="E181">
            <v>92.5</v>
          </cell>
          <cell r="F181">
            <v>96.88</v>
          </cell>
          <cell r="G181">
            <v>2.5</v>
          </cell>
          <cell r="H181">
            <v>2.5</v>
          </cell>
          <cell r="I181">
            <v>10</v>
          </cell>
          <cell r="J181">
            <v>2.5</v>
          </cell>
          <cell r="K181">
            <v>6.25</v>
          </cell>
          <cell r="L181">
            <v>33.14</v>
          </cell>
          <cell r="M181">
            <v>32.93</v>
          </cell>
          <cell r="N181">
            <v>38.6</v>
          </cell>
          <cell r="O181">
            <v>31.83</v>
          </cell>
          <cell r="P181">
            <v>34.06</v>
          </cell>
        </row>
        <row r="182">
          <cell r="A182" t="str">
            <v>ระดับจังหวัด</v>
          </cell>
          <cell r="B182">
            <v>100</v>
          </cell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2.5</v>
          </cell>
          <cell r="H182">
            <v>0</v>
          </cell>
          <cell r="I182">
            <v>2.5</v>
          </cell>
          <cell r="J182">
            <v>0</v>
          </cell>
          <cell r="K182">
            <v>0</v>
          </cell>
          <cell r="L182">
            <v>27.33</v>
          </cell>
          <cell r="M182">
            <v>26.45</v>
          </cell>
          <cell r="N182">
            <v>32.44</v>
          </cell>
          <cell r="O182">
            <v>27.23</v>
          </cell>
          <cell r="P182">
            <v>28.41</v>
          </cell>
        </row>
        <row r="183">
          <cell r="A183" t="str">
            <v>ระดับสังกัด</v>
          </cell>
          <cell r="B183">
            <v>100</v>
          </cell>
          <cell r="C183">
            <v>100</v>
          </cell>
          <cell r="D183">
            <v>100</v>
          </cell>
          <cell r="E183">
            <v>100</v>
          </cell>
          <cell r="F183">
            <v>100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24.9</v>
          </cell>
          <cell r="M183">
            <v>24.64</v>
          </cell>
          <cell r="N183">
            <v>31.04</v>
          </cell>
          <cell r="O183">
            <v>25.62</v>
          </cell>
          <cell r="P183">
            <v>26.33</v>
          </cell>
        </row>
        <row r="184">
          <cell r="A184" t="str">
            <v>ระดับประเทศ</v>
          </cell>
          <cell r="B184">
            <v>100</v>
          </cell>
          <cell r="C184">
            <v>100</v>
          </cell>
          <cell r="D184">
            <v>100</v>
          </cell>
          <cell r="E184">
            <v>100</v>
          </cell>
          <cell r="F184">
            <v>100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24.88</v>
          </cell>
          <cell r="M184">
            <v>24.53</v>
          </cell>
          <cell r="N184">
            <v>30.72</v>
          </cell>
          <cell r="O184">
            <v>25.41</v>
          </cell>
          <cell r="P184">
            <v>26.04</v>
          </cell>
        </row>
      </sheetData>
      <sheetData sheetId="37">
        <row r="45">
          <cell r="B45">
            <v>38.15</v>
          </cell>
          <cell r="C45">
            <v>36.61</v>
          </cell>
          <cell r="D45">
            <v>35.880000000000003</v>
          </cell>
          <cell r="E45">
            <v>34.86</v>
          </cell>
          <cell r="F45">
            <v>32.520000000000003</v>
          </cell>
          <cell r="G45">
            <v>41.21</v>
          </cell>
        </row>
        <row r="48">
          <cell r="B48">
            <v>33.4</v>
          </cell>
          <cell r="C48">
            <v>31.62</v>
          </cell>
          <cell r="D48">
            <v>29.37</v>
          </cell>
          <cell r="E48">
            <v>30.51</v>
          </cell>
          <cell r="F48">
            <v>29.2</v>
          </cell>
          <cell r="G48">
            <v>32.68</v>
          </cell>
        </row>
        <row r="69">
          <cell r="A69" t="str">
            <v>ค่าสถิติเปรียบเทียบและการพัฒนา  วิชาวิทยาศาสตร์ ม.6</v>
          </cell>
        </row>
        <row r="71">
          <cell r="B71">
            <v>2558</v>
          </cell>
          <cell r="C71">
            <v>2559</v>
          </cell>
          <cell r="D71">
            <v>2560</v>
          </cell>
          <cell r="E71">
            <v>2561</v>
          </cell>
          <cell r="F71">
            <v>2562</v>
          </cell>
          <cell r="G71">
            <v>2563</v>
          </cell>
        </row>
        <row r="72">
          <cell r="B72">
            <v>0.56346381969157777</v>
          </cell>
          <cell r="C72">
            <v>0.55691964285714268</v>
          </cell>
          <cell r="D72">
            <v>0.54114713216957622</v>
          </cell>
          <cell r="E72">
            <v>0.39259927797833916</v>
          </cell>
          <cell r="F72">
            <v>0.2894507410636446</v>
          </cell>
          <cell r="G72">
            <v>0.6526396327467483</v>
          </cell>
        </row>
        <row r="73">
          <cell r="B73">
            <v>55.63463819691578</v>
          </cell>
          <cell r="C73">
            <v>55.569196428571431</v>
          </cell>
          <cell r="D73">
            <v>55.411471321695764</v>
          </cell>
          <cell r="E73">
            <v>53.925992779783392</v>
          </cell>
          <cell r="F73">
            <v>52.894507410636443</v>
          </cell>
          <cell r="G73">
            <v>56.526396327467481</v>
          </cell>
        </row>
        <row r="74">
          <cell r="B74">
            <v>-1.0667060244783713</v>
          </cell>
          <cell r="C74">
            <v>-6.5441768344349782E-2</v>
          </cell>
          <cell r="D74">
            <v>-0.15772510687566665</v>
          </cell>
          <cell r="E74">
            <v>-1.4854785419123715</v>
          </cell>
          <cell r="F74">
            <v>-1.0314853691469494</v>
          </cell>
          <cell r="G74">
            <v>3.6318889168310378</v>
          </cell>
        </row>
        <row r="75">
          <cell r="B75">
            <v>-1.9708841608138035</v>
          </cell>
          <cell r="C75">
            <v>-0.11762774139506794</v>
          </cell>
          <cell r="D75">
            <v>-0.28383550062381463</v>
          </cell>
          <cell r="E75">
            <v>-2.6808141102919034</v>
          </cell>
          <cell r="F75">
            <v>-1.9127795632047198</v>
          </cell>
          <cell r="G75">
            <v>6.8662874363032804</v>
          </cell>
        </row>
        <row r="178">
          <cell r="B178" t="str">
            <v>คะแนนสูงสุด</v>
          </cell>
          <cell r="G178" t="str">
            <v>คะแนนต่ำสุด</v>
          </cell>
          <cell r="L178" t="str">
            <v>คะแนนเฉลี่ย</v>
          </cell>
        </row>
        <row r="179">
          <cell r="B179">
            <v>2559</v>
          </cell>
          <cell r="C179">
            <v>2560</v>
          </cell>
          <cell r="D179">
            <v>2561</v>
          </cell>
          <cell r="E179">
            <v>2562</v>
          </cell>
          <cell r="F179">
            <v>2563</v>
          </cell>
          <cell r="G179">
            <v>2559</v>
          </cell>
          <cell r="H179">
            <v>2560</v>
          </cell>
          <cell r="I179">
            <v>2561</v>
          </cell>
          <cell r="J179">
            <v>2562</v>
          </cell>
          <cell r="K179">
            <v>2563</v>
          </cell>
          <cell r="L179">
            <v>2559</v>
          </cell>
          <cell r="M179">
            <v>2560</v>
          </cell>
          <cell r="N179">
            <v>2561</v>
          </cell>
          <cell r="O179">
            <v>2562</v>
          </cell>
          <cell r="P179">
            <v>2563</v>
          </cell>
        </row>
        <row r="180">
          <cell r="A180" t="str">
            <v>ระดับโรงเรียน</v>
          </cell>
          <cell r="B180">
            <v>68</v>
          </cell>
          <cell r="C180">
            <v>80.95</v>
          </cell>
          <cell r="D180">
            <v>71.2</v>
          </cell>
          <cell r="E180">
            <v>74</v>
          </cell>
          <cell r="F180">
            <v>83</v>
          </cell>
          <cell r="G180">
            <v>17</v>
          </cell>
          <cell r="H180">
            <v>15.3</v>
          </cell>
          <cell r="I180">
            <v>12.8</v>
          </cell>
          <cell r="J180">
            <v>6</v>
          </cell>
          <cell r="K180">
            <v>8.8000000000000007</v>
          </cell>
          <cell r="L180">
            <v>36.61</v>
          </cell>
          <cell r="M180">
            <v>35.880000000000003</v>
          </cell>
          <cell r="N180">
            <v>34.86</v>
          </cell>
          <cell r="O180">
            <v>32.520000000000003</v>
          </cell>
          <cell r="P180">
            <v>41.21</v>
          </cell>
        </row>
        <row r="181">
          <cell r="A181" t="str">
            <v>ระดับจังหวัด</v>
          </cell>
          <cell r="B181">
            <v>84</v>
          </cell>
          <cell r="C181">
            <v>92</v>
          </cell>
          <cell r="D181">
            <v>94.8</v>
          </cell>
          <cell r="E181">
            <v>91.5</v>
          </cell>
          <cell r="F181">
            <v>97.95</v>
          </cell>
          <cell r="G181">
            <v>6</v>
          </cell>
          <cell r="H181">
            <v>6.05</v>
          </cell>
          <cell r="I181">
            <v>7.2</v>
          </cell>
          <cell r="J181">
            <v>4</v>
          </cell>
          <cell r="K181">
            <v>4.4000000000000004</v>
          </cell>
          <cell r="L181">
            <v>33.700000000000003</v>
          </cell>
          <cell r="M181">
            <v>31.61</v>
          </cell>
          <cell r="N181">
            <v>32.4</v>
          </cell>
          <cell r="O181">
            <v>30.49</v>
          </cell>
          <cell r="P181">
            <v>34.880000000000003</v>
          </cell>
        </row>
        <row r="182">
          <cell r="A182" t="str">
            <v>ระดับสังกัด</v>
          </cell>
          <cell r="B182">
            <v>92</v>
          </cell>
          <cell r="C182">
            <v>96.8</v>
          </cell>
          <cell r="D182">
            <v>98.4</v>
          </cell>
          <cell r="E182">
            <v>100</v>
          </cell>
          <cell r="F182">
            <v>100</v>
          </cell>
          <cell r="G182">
            <v>0</v>
          </cell>
          <cell r="H182">
            <v>1.6</v>
          </cell>
          <cell r="I182">
            <v>1.6</v>
          </cell>
          <cell r="J182">
            <v>0</v>
          </cell>
          <cell r="K182">
            <v>0</v>
          </cell>
          <cell r="L182">
            <v>31.77</v>
          </cell>
          <cell r="M182">
            <v>29.48</v>
          </cell>
          <cell r="N182">
            <v>30.75</v>
          </cell>
          <cell r="O182">
            <v>29.4</v>
          </cell>
          <cell r="P182">
            <v>33.04</v>
          </cell>
        </row>
        <row r="183">
          <cell r="A183" t="str">
            <v>ระดับประเทศ</v>
          </cell>
          <cell r="B183">
            <v>92</v>
          </cell>
          <cell r="C183">
            <v>96.8</v>
          </cell>
          <cell r="D183">
            <v>98.4</v>
          </cell>
          <cell r="E183">
            <v>100</v>
          </cell>
          <cell r="F183">
            <v>100</v>
          </cell>
          <cell r="G183">
            <v>0</v>
          </cell>
          <cell r="H183">
            <v>1.6</v>
          </cell>
          <cell r="I183">
            <v>1.6</v>
          </cell>
          <cell r="J183">
            <v>0</v>
          </cell>
          <cell r="K183">
            <v>0</v>
          </cell>
          <cell r="L183">
            <v>31.62</v>
          </cell>
          <cell r="M183">
            <v>29.37</v>
          </cell>
          <cell r="N183">
            <v>30.51</v>
          </cell>
          <cell r="O183">
            <v>29.2</v>
          </cell>
          <cell r="P183">
            <v>32.68</v>
          </cell>
        </row>
      </sheetData>
      <sheetData sheetId="38">
        <row r="38">
          <cell r="C38" t="str">
            <v>ดีเยี่ยม        4.00</v>
          </cell>
          <cell r="D38" t="str">
            <v>ดี                3.50</v>
          </cell>
          <cell r="E38" t="str">
            <v>ดี                3.00</v>
          </cell>
          <cell r="F38" t="str">
            <v>ค่อนข้างดี    2.50</v>
          </cell>
          <cell r="G38" t="str">
            <v>ปานกลาง      2.00</v>
          </cell>
          <cell r="H38" t="str">
            <v>พอใช้          1.50</v>
          </cell>
          <cell r="I38" t="str">
            <v>ปรับปรุง         1.00</v>
          </cell>
          <cell r="J38" t="str">
            <v>ปรับปรุงอย่างยิ่ง 0.00</v>
          </cell>
        </row>
        <row r="39">
          <cell r="B39" t="str">
            <v>ร้อยละ</v>
          </cell>
          <cell r="C39">
            <v>0.43650793650793651</v>
          </cell>
          <cell r="D39">
            <v>3.0158730158730158</v>
          </cell>
          <cell r="E39">
            <v>11.30952380952381</v>
          </cell>
          <cell r="F39">
            <v>20.793650793650794</v>
          </cell>
          <cell r="G39">
            <v>33.214285714285715</v>
          </cell>
          <cell r="H39">
            <v>26.984126984126984</v>
          </cell>
          <cell r="I39">
            <v>2.7380952380952381</v>
          </cell>
          <cell r="J39">
            <v>3.968253968253968E-2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67" zoomScaleNormal="100" workbookViewId="0">
      <selection activeCell="B103" sqref="B103:G103"/>
    </sheetView>
  </sheetViews>
  <sheetFormatPr defaultColWidth="9.140625" defaultRowHeight="22.5" x14ac:dyDescent="0.45"/>
  <cols>
    <col min="1" max="1" width="23.28515625" style="5" bestFit="1" customWidth="1"/>
    <col min="2" max="7" width="10.5703125" style="5" bestFit="1" customWidth="1"/>
    <col min="8" max="11" width="10.5703125" style="82" bestFit="1" customWidth="1"/>
    <col min="12" max="12" width="11.42578125" style="82" bestFit="1" customWidth="1"/>
    <col min="13" max="13" width="10.5703125" style="5" bestFit="1" customWidth="1"/>
    <col min="14" max="14" width="6" style="5" bestFit="1" customWidth="1"/>
    <col min="15" max="15" width="5.28515625" style="5" customWidth="1"/>
    <col min="16" max="16" width="0.28515625" style="5" customWidth="1"/>
    <col min="17" max="16384" width="9.140625" style="5"/>
  </cols>
  <sheetData>
    <row r="1" spans="1:16" ht="23.2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</row>
    <row r="2" spans="1:16" ht="23.25" x14ac:dyDescent="0.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</row>
    <row r="3" spans="1:16" ht="23.25" x14ac:dyDescent="0.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</row>
    <row r="4" spans="1:16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2" t="s">
        <v>5</v>
      </c>
      <c r="I4" s="13"/>
      <c r="J4" s="13"/>
      <c r="K4" s="13"/>
      <c r="L4" s="14"/>
      <c r="M4" s="4"/>
      <c r="N4" s="4"/>
      <c r="O4" s="4"/>
      <c r="P4" s="4"/>
    </row>
    <row r="5" spans="1:16" ht="23.25" x14ac:dyDescent="0.5">
      <c r="A5" s="15"/>
      <c r="B5" s="6" t="s">
        <v>6</v>
      </c>
      <c r="C5" s="7"/>
      <c r="D5" s="7"/>
      <c r="E5" s="7"/>
      <c r="F5" s="7"/>
      <c r="G5" s="8"/>
      <c r="H5" s="16" t="s">
        <v>7</v>
      </c>
      <c r="I5" s="17"/>
      <c r="J5" s="17"/>
      <c r="K5" s="17"/>
      <c r="L5" s="18"/>
      <c r="M5" s="4"/>
      <c r="N5" s="4"/>
      <c r="O5" s="4"/>
      <c r="P5" s="4"/>
    </row>
    <row r="6" spans="1:16" ht="23.25" x14ac:dyDescent="0.5">
      <c r="A6" s="19"/>
      <c r="B6" s="20">
        <v>2558</v>
      </c>
      <c r="C6" s="21">
        <v>2559</v>
      </c>
      <c r="D6" s="20">
        <v>2560</v>
      </c>
      <c r="E6" s="21">
        <v>2561</v>
      </c>
      <c r="F6" s="20">
        <v>2562</v>
      </c>
      <c r="G6" s="21">
        <v>2563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10"/>
      <c r="N6" s="10"/>
      <c r="O6" s="10"/>
      <c r="P6" s="10"/>
    </row>
    <row r="7" spans="1:16" x14ac:dyDescent="0.45">
      <c r="A7" s="23" t="s">
        <v>13</v>
      </c>
      <c r="B7" s="24">
        <v>509</v>
      </c>
      <c r="C7" s="24">
        <v>530</v>
      </c>
      <c r="D7" s="24">
        <v>538</v>
      </c>
      <c r="E7" s="24">
        <v>550</v>
      </c>
      <c r="F7" s="24">
        <v>541</v>
      </c>
      <c r="G7" s="24">
        <v>449</v>
      </c>
      <c r="H7" s="25">
        <f>C7-B7</f>
        <v>21</v>
      </c>
      <c r="I7" s="25">
        <f>D7-C7</f>
        <v>8</v>
      </c>
      <c r="J7" s="25">
        <f>E7-D7</f>
        <v>12</v>
      </c>
      <c r="K7" s="25">
        <f>F7-E7</f>
        <v>-9</v>
      </c>
      <c r="L7" s="25">
        <f>G7-F7</f>
        <v>-92</v>
      </c>
      <c r="M7" s="26"/>
      <c r="N7" s="27"/>
      <c r="O7" s="27"/>
      <c r="P7" s="27"/>
    </row>
    <row r="8" spans="1:16" x14ac:dyDescent="0.45">
      <c r="A8" s="23" t="s">
        <v>14</v>
      </c>
      <c r="B8" s="24">
        <v>6393</v>
      </c>
      <c r="C8" s="24">
        <v>6145</v>
      </c>
      <c r="D8" s="24">
        <v>6130</v>
      </c>
      <c r="E8" s="24">
        <v>5976</v>
      </c>
      <c r="F8" s="24">
        <v>6027</v>
      </c>
      <c r="G8" s="24">
        <v>4149</v>
      </c>
      <c r="H8" s="25">
        <f t="shared" ref="H8:L10" si="0">C8-B8</f>
        <v>-248</v>
      </c>
      <c r="I8" s="25">
        <f t="shared" si="0"/>
        <v>-15</v>
      </c>
      <c r="J8" s="25">
        <f t="shared" si="0"/>
        <v>-154</v>
      </c>
      <c r="K8" s="25">
        <f t="shared" si="0"/>
        <v>51</v>
      </c>
      <c r="L8" s="25">
        <f t="shared" si="0"/>
        <v>-1878</v>
      </c>
      <c r="M8" s="26"/>
      <c r="N8" s="27"/>
      <c r="O8" s="27"/>
      <c r="P8" s="27"/>
    </row>
    <row r="9" spans="1:16" x14ac:dyDescent="0.45">
      <c r="A9" s="23" t="s">
        <v>15</v>
      </c>
      <c r="B9" s="24">
        <v>491922</v>
      </c>
      <c r="C9" s="24">
        <v>476748</v>
      </c>
      <c r="D9" s="24">
        <v>475643</v>
      </c>
      <c r="E9" s="24">
        <v>474487</v>
      </c>
      <c r="F9" s="24">
        <v>486937</v>
      </c>
      <c r="G9" s="24">
        <v>253689</v>
      </c>
      <c r="H9" s="25">
        <f t="shared" si="0"/>
        <v>-15174</v>
      </c>
      <c r="I9" s="25">
        <f t="shared" si="0"/>
        <v>-1105</v>
      </c>
      <c r="J9" s="25">
        <f t="shared" si="0"/>
        <v>-1156</v>
      </c>
      <c r="K9" s="25">
        <f t="shared" si="0"/>
        <v>12450</v>
      </c>
      <c r="L9" s="25">
        <f t="shared" si="0"/>
        <v>-233248</v>
      </c>
      <c r="M9" s="26"/>
      <c r="N9" s="27"/>
      <c r="O9" s="27"/>
      <c r="P9" s="27"/>
    </row>
    <row r="10" spans="1:16" x14ac:dyDescent="0.45">
      <c r="A10" s="23" t="s">
        <v>16</v>
      </c>
      <c r="B10" s="24">
        <v>656817</v>
      </c>
      <c r="C10" s="24">
        <v>637491</v>
      </c>
      <c r="D10" s="24">
        <v>643904</v>
      </c>
      <c r="E10" s="24">
        <v>645685</v>
      </c>
      <c r="F10" s="24">
        <v>665638</v>
      </c>
      <c r="G10" s="24">
        <v>357051</v>
      </c>
      <c r="H10" s="25">
        <f t="shared" si="0"/>
        <v>-19326</v>
      </c>
      <c r="I10" s="25">
        <f t="shared" si="0"/>
        <v>6413</v>
      </c>
      <c r="J10" s="25">
        <f t="shared" si="0"/>
        <v>1781</v>
      </c>
      <c r="K10" s="25">
        <f t="shared" si="0"/>
        <v>19953</v>
      </c>
      <c r="L10" s="25">
        <f t="shared" si="0"/>
        <v>-308587</v>
      </c>
      <c r="M10" s="26"/>
      <c r="N10" s="27"/>
      <c r="O10" s="27"/>
      <c r="P10" s="27"/>
    </row>
    <row r="11" spans="1:16" x14ac:dyDescent="0.45">
      <c r="A11" s="28"/>
      <c r="B11" s="29"/>
      <c r="C11" s="29"/>
      <c r="D11" s="29"/>
      <c r="E11" s="29"/>
      <c r="F11" s="29"/>
      <c r="G11" s="29"/>
      <c r="H11" s="30"/>
      <c r="I11" s="30"/>
      <c r="J11" s="30"/>
      <c r="K11" s="30"/>
      <c r="L11" s="30"/>
      <c r="M11" s="27"/>
      <c r="N11" s="27"/>
      <c r="O11" s="27"/>
      <c r="P11" s="27"/>
    </row>
    <row r="12" spans="1:16" ht="23.25" x14ac:dyDescent="0.5">
      <c r="A12" s="31" t="s">
        <v>17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27"/>
      <c r="N12" s="27"/>
      <c r="O12" s="27"/>
      <c r="P12" s="27"/>
    </row>
    <row r="13" spans="1:16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2" t="s">
        <v>19</v>
      </c>
      <c r="I13" s="13"/>
      <c r="J13" s="13"/>
      <c r="K13" s="13"/>
      <c r="L13" s="14"/>
      <c r="M13" s="34"/>
      <c r="N13" s="34"/>
      <c r="O13" s="34"/>
      <c r="P13" s="34"/>
    </row>
    <row r="14" spans="1:16" ht="23.25" x14ac:dyDescent="0.5">
      <c r="A14" s="15"/>
      <c r="B14" s="6" t="s">
        <v>6</v>
      </c>
      <c r="C14" s="7"/>
      <c r="D14" s="7"/>
      <c r="E14" s="7"/>
      <c r="F14" s="7"/>
      <c r="G14" s="8"/>
      <c r="H14" s="16" t="s">
        <v>7</v>
      </c>
      <c r="I14" s="17"/>
      <c r="J14" s="17"/>
      <c r="K14" s="17"/>
      <c r="L14" s="18"/>
      <c r="M14" s="34"/>
      <c r="N14" s="34"/>
      <c r="O14" s="34"/>
      <c r="P14" s="34"/>
    </row>
    <row r="15" spans="1:16" ht="23.25" x14ac:dyDescent="0.5">
      <c r="A15" s="19"/>
      <c r="B15" s="35">
        <f>B6</f>
        <v>2558</v>
      </c>
      <c r="C15" s="35">
        <f t="shared" ref="C15:G15" si="1">C6</f>
        <v>2559</v>
      </c>
      <c r="D15" s="35">
        <f t="shared" si="1"/>
        <v>2560</v>
      </c>
      <c r="E15" s="35">
        <f t="shared" si="1"/>
        <v>2561</v>
      </c>
      <c r="F15" s="35">
        <f t="shared" si="1"/>
        <v>2562</v>
      </c>
      <c r="G15" s="35">
        <f t="shared" si="1"/>
        <v>2563</v>
      </c>
      <c r="H15" s="22" t="str">
        <f>H6</f>
        <v>58/59</v>
      </c>
      <c r="I15" s="22" t="str">
        <f t="shared" ref="I15:L15" si="2">I6</f>
        <v>59/60</v>
      </c>
      <c r="J15" s="22" t="str">
        <f t="shared" si="2"/>
        <v>60/61</v>
      </c>
      <c r="K15" s="22" t="str">
        <f t="shared" si="2"/>
        <v>61/62</v>
      </c>
      <c r="L15" s="22" t="str">
        <f t="shared" si="2"/>
        <v>62/63</v>
      </c>
      <c r="M15" s="10"/>
      <c r="N15" s="10"/>
      <c r="O15" s="10"/>
      <c r="P15" s="10"/>
    </row>
    <row r="16" spans="1:16" x14ac:dyDescent="0.45">
      <c r="A16" s="23" t="s">
        <v>13</v>
      </c>
      <c r="B16" s="36">
        <v>70</v>
      </c>
      <c r="C16" s="36">
        <v>81</v>
      </c>
      <c r="D16" s="36">
        <v>90</v>
      </c>
      <c r="E16" s="36">
        <v>93</v>
      </c>
      <c r="F16" s="36">
        <v>91</v>
      </c>
      <c r="G16" s="36">
        <v>92.5</v>
      </c>
      <c r="H16" s="37">
        <f t="shared" ref="H16:L19" si="3">C16-B16</f>
        <v>11</v>
      </c>
      <c r="I16" s="37">
        <f t="shared" si="3"/>
        <v>9</v>
      </c>
      <c r="J16" s="37">
        <f t="shared" si="3"/>
        <v>3</v>
      </c>
      <c r="K16" s="37">
        <f t="shared" si="3"/>
        <v>-2</v>
      </c>
      <c r="L16" s="37">
        <f t="shared" si="3"/>
        <v>1.5</v>
      </c>
      <c r="M16" s="27"/>
      <c r="N16" s="27"/>
      <c r="O16" s="27"/>
      <c r="P16" s="27"/>
    </row>
    <row r="17" spans="1:16" x14ac:dyDescent="0.45">
      <c r="A17" s="23" t="s">
        <v>14</v>
      </c>
      <c r="B17" s="36">
        <v>73</v>
      </c>
      <c r="C17" s="36">
        <v>83</v>
      </c>
      <c r="D17" s="36">
        <v>93</v>
      </c>
      <c r="E17" s="36">
        <v>98</v>
      </c>
      <c r="F17" s="36">
        <v>97</v>
      </c>
      <c r="G17" s="36">
        <v>93.75</v>
      </c>
      <c r="H17" s="37">
        <f t="shared" si="3"/>
        <v>10</v>
      </c>
      <c r="I17" s="37">
        <f t="shared" si="3"/>
        <v>10</v>
      </c>
      <c r="J17" s="37">
        <f t="shared" si="3"/>
        <v>5</v>
      </c>
      <c r="K17" s="37">
        <f t="shared" si="3"/>
        <v>-1</v>
      </c>
      <c r="L17" s="37">
        <f t="shared" si="3"/>
        <v>-3.25</v>
      </c>
      <c r="M17" s="27"/>
      <c r="N17" s="27"/>
      <c r="O17" s="27"/>
      <c r="P17" s="27"/>
    </row>
    <row r="18" spans="1:16" x14ac:dyDescent="0.45">
      <c r="A18" s="23" t="s">
        <v>15</v>
      </c>
      <c r="B18" s="36">
        <v>82</v>
      </c>
      <c r="C18" s="36">
        <v>94</v>
      </c>
      <c r="D18" s="36">
        <v>97</v>
      </c>
      <c r="E18" s="36">
        <v>100</v>
      </c>
      <c r="F18" s="36">
        <v>99</v>
      </c>
      <c r="G18" s="36">
        <v>98.75</v>
      </c>
      <c r="H18" s="37">
        <f t="shared" si="3"/>
        <v>12</v>
      </c>
      <c r="I18" s="37">
        <f t="shared" si="3"/>
        <v>3</v>
      </c>
      <c r="J18" s="37">
        <f t="shared" si="3"/>
        <v>3</v>
      </c>
      <c r="K18" s="37">
        <f t="shared" si="3"/>
        <v>-1</v>
      </c>
      <c r="L18" s="37">
        <f t="shared" si="3"/>
        <v>-0.25</v>
      </c>
      <c r="M18" s="27"/>
      <c r="N18" s="27"/>
      <c r="O18" s="27"/>
      <c r="P18" s="27"/>
    </row>
    <row r="19" spans="1:16" x14ac:dyDescent="0.45">
      <c r="A19" s="23" t="s">
        <v>16</v>
      </c>
      <c r="B19" s="36">
        <v>82</v>
      </c>
      <c r="C19" s="36">
        <v>94</v>
      </c>
      <c r="D19" s="36">
        <v>98</v>
      </c>
      <c r="E19" s="36">
        <v>100</v>
      </c>
      <c r="F19" s="36">
        <v>99</v>
      </c>
      <c r="G19" s="36">
        <v>100</v>
      </c>
      <c r="H19" s="37">
        <f t="shared" si="3"/>
        <v>12</v>
      </c>
      <c r="I19" s="37">
        <f t="shared" si="3"/>
        <v>4</v>
      </c>
      <c r="J19" s="37">
        <f t="shared" si="3"/>
        <v>2</v>
      </c>
      <c r="K19" s="37">
        <f t="shared" si="3"/>
        <v>-1</v>
      </c>
      <c r="L19" s="37">
        <f t="shared" si="3"/>
        <v>1</v>
      </c>
      <c r="M19" s="27"/>
      <c r="N19" s="27"/>
      <c r="O19" s="27"/>
      <c r="P19" s="27"/>
    </row>
    <row r="20" spans="1:16" x14ac:dyDescent="0.45">
      <c r="A20" s="28"/>
      <c r="B20" s="27"/>
      <c r="C20" s="27"/>
      <c r="D20" s="27"/>
      <c r="E20" s="38"/>
      <c r="F20" s="38"/>
      <c r="G20" s="38"/>
      <c r="H20" s="39"/>
      <c r="I20" s="39"/>
      <c r="J20" s="39"/>
      <c r="K20" s="39"/>
      <c r="L20" s="39"/>
      <c r="M20" s="27"/>
      <c r="N20" s="27"/>
      <c r="O20" s="27"/>
      <c r="P20" s="27"/>
    </row>
    <row r="21" spans="1:16" x14ac:dyDescent="0.45">
      <c r="A21" s="28"/>
      <c r="B21" s="27"/>
      <c r="C21" s="27"/>
      <c r="D21" s="27"/>
      <c r="E21" s="38"/>
      <c r="F21" s="38"/>
      <c r="G21" s="38"/>
      <c r="H21" s="39"/>
      <c r="I21" s="39"/>
      <c r="J21" s="39"/>
      <c r="K21" s="39"/>
      <c r="L21" s="39"/>
      <c r="M21" s="27"/>
      <c r="N21" s="27"/>
      <c r="O21" s="27"/>
      <c r="P21" s="27"/>
    </row>
    <row r="22" spans="1:16" x14ac:dyDescent="0.45">
      <c r="A22" s="28"/>
      <c r="B22" s="27"/>
      <c r="C22" s="27"/>
      <c r="D22" s="27"/>
      <c r="E22" s="38"/>
      <c r="F22" s="38"/>
      <c r="G22" s="38"/>
      <c r="H22" s="39"/>
      <c r="I22" s="39"/>
      <c r="J22" s="39"/>
      <c r="K22" s="39"/>
      <c r="L22" s="39"/>
      <c r="M22" s="27"/>
      <c r="N22" s="27"/>
      <c r="O22" s="27"/>
      <c r="P22" s="27"/>
    </row>
    <row r="23" spans="1:16" x14ac:dyDescent="0.45">
      <c r="A23" s="28"/>
      <c r="B23" s="27"/>
      <c r="C23" s="27"/>
      <c r="D23" s="27"/>
      <c r="E23" s="38"/>
      <c r="F23" s="38"/>
      <c r="G23" s="38"/>
      <c r="H23" s="39"/>
      <c r="I23" s="39"/>
      <c r="J23" s="39"/>
      <c r="K23" s="39"/>
      <c r="L23" s="39"/>
      <c r="M23" s="27"/>
      <c r="N23" s="27"/>
      <c r="O23" s="27"/>
      <c r="P23" s="27"/>
    </row>
    <row r="24" spans="1:16" x14ac:dyDescent="0.45">
      <c r="A24" s="28"/>
      <c r="B24" s="27"/>
      <c r="C24" s="27"/>
      <c r="D24" s="27"/>
      <c r="E24" s="38"/>
      <c r="F24" s="38"/>
      <c r="G24" s="38"/>
      <c r="H24" s="39"/>
      <c r="I24" s="39"/>
      <c r="J24" s="39"/>
      <c r="K24" s="39"/>
      <c r="L24" s="39"/>
      <c r="M24" s="27"/>
      <c r="N24" s="27"/>
      <c r="O24" s="27"/>
      <c r="P24" s="27"/>
    </row>
    <row r="25" spans="1:16" x14ac:dyDescent="0.45">
      <c r="A25" s="28"/>
      <c r="B25" s="27"/>
      <c r="C25" s="27"/>
      <c r="D25" s="27"/>
      <c r="E25" s="38"/>
      <c r="F25" s="38"/>
      <c r="G25" s="38"/>
      <c r="H25" s="39"/>
      <c r="I25" s="39"/>
      <c r="J25" s="39"/>
      <c r="K25" s="39"/>
      <c r="L25" s="39"/>
      <c r="M25" s="27"/>
      <c r="N25" s="27"/>
      <c r="O25" s="27"/>
      <c r="P25" s="27"/>
    </row>
    <row r="26" spans="1:16" x14ac:dyDescent="0.45">
      <c r="A26" s="28"/>
      <c r="B26" s="27"/>
      <c r="C26" s="27"/>
      <c r="D26" s="27"/>
      <c r="E26" s="38"/>
      <c r="F26" s="38"/>
      <c r="G26" s="38"/>
      <c r="H26" s="39"/>
      <c r="I26" s="39"/>
      <c r="J26" s="39"/>
      <c r="K26" s="39"/>
      <c r="L26" s="39"/>
      <c r="M26" s="27"/>
      <c r="N26" s="27"/>
      <c r="O26" s="27"/>
      <c r="P26" s="27"/>
    </row>
    <row r="27" spans="1:16" x14ac:dyDescent="0.45">
      <c r="A27" s="28"/>
      <c r="B27" s="27"/>
      <c r="C27" s="27"/>
      <c r="D27" s="27"/>
      <c r="E27" s="38"/>
      <c r="F27" s="38"/>
      <c r="G27" s="38"/>
      <c r="H27" s="39"/>
      <c r="I27" s="39"/>
      <c r="J27" s="39"/>
      <c r="K27" s="39"/>
      <c r="L27" s="39"/>
      <c r="M27" s="27"/>
      <c r="N27" s="27"/>
      <c r="O27" s="27"/>
      <c r="P27" s="27"/>
    </row>
    <row r="28" spans="1:16" x14ac:dyDescent="0.45">
      <c r="A28" s="28"/>
      <c r="B28" s="27"/>
      <c r="C28" s="27"/>
      <c r="D28" s="27"/>
      <c r="E28" s="38"/>
      <c r="F28" s="38"/>
      <c r="G28" s="38"/>
      <c r="H28" s="39"/>
      <c r="I28" s="39"/>
      <c r="J28" s="39"/>
      <c r="K28" s="39"/>
      <c r="L28" s="39"/>
      <c r="M28" s="27"/>
      <c r="N28" s="27"/>
      <c r="O28" s="27"/>
      <c r="P28" s="27"/>
    </row>
    <row r="29" spans="1:16" x14ac:dyDescent="0.45">
      <c r="A29" s="28"/>
      <c r="B29" s="27"/>
      <c r="C29" s="27"/>
      <c r="D29" s="27"/>
      <c r="E29" s="38"/>
      <c r="F29" s="38"/>
      <c r="G29" s="38"/>
      <c r="H29" s="39"/>
      <c r="I29" s="39"/>
      <c r="J29" s="39"/>
      <c r="K29" s="39"/>
      <c r="L29" s="39"/>
      <c r="M29" s="27"/>
      <c r="N29" s="27"/>
      <c r="O29" s="27"/>
      <c r="P29" s="27"/>
    </row>
    <row r="30" spans="1:16" ht="23.25" x14ac:dyDescent="0.5">
      <c r="A30" s="1" t="str">
        <f>A1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</row>
    <row r="31" spans="1:16" ht="23.25" x14ac:dyDescent="0.5">
      <c r="A31" s="6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</row>
    <row r="32" spans="1:16" ht="23.25" x14ac:dyDescent="0.5">
      <c r="A32" s="31" t="s">
        <v>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27"/>
      <c r="N32" s="27"/>
      <c r="O32" s="27"/>
      <c r="P32" s="27"/>
    </row>
    <row r="33" spans="1:16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2" t="s">
        <v>22</v>
      </c>
      <c r="I33" s="13"/>
      <c r="J33" s="13"/>
      <c r="K33" s="13"/>
      <c r="L33" s="14"/>
      <c r="M33" s="27"/>
      <c r="N33" s="27"/>
      <c r="O33" s="27"/>
      <c r="P33" s="27"/>
    </row>
    <row r="34" spans="1:16" ht="23.25" x14ac:dyDescent="0.5">
      <c r="A34" s="15"/>
      <c r="B34" s="6" t="s">
        <v>6</v>
      </c>
      <c r="C34" s="7"/>
      <c r="D34" s="7"/>
      <c r="E34" s="7"/>
      <c r="F34" s="7"/>
      <c r="G34" s="8"/>
      <c r="H34" s="16" t="s">
        <v>7</v>
      </c>
      <c r="I34" s="17"/>
      <c r="J34" s="17"/>
      <c r="K34" s="17"/>
      <c r="L34" s="18"/>
      <c r="M34" s="27"/>
      <c r="N34" s="27"/>
      <c r="O34" s="27"/>
      <c r="P34" s="27"/>
    </row>
    <row r="35" spans="1:16" ht="23.25" x14ac:dyDescent="0.5">
      <c r="A35" s="19"/>
      <c r="B35" s="35">
        <f>B6</f>
        <v>2558</v>
      </c>
      <c r="C35" s="35">
        <f t="shared" ref="C35:G35" si="4">C6</f>
        <v>2559</v>
      </c>
      <c r="D35" s="35">
        <f t="shared" si="4"/>
        <v>2560</v>
      </c>
      <c r="E35" s="35">
        <f t="shared" si="4"/>
        <v>2561</v>
      </c>
      <c r="F35" s="35">
        <f t="shared" si="4"/>
        <v>2562</v>
      </c>
      <c r="G35" s="35">
        <f t="shared" si="4"/>
        <v>2563</v>
      </c>
      <c r="H35" s="22" t="str">
        <f>H6</f>
        <v>58/59</v>
      </c>
      <c r="I35" s="22" t="str">
        <f t="shared" ref="I35:L35" si="5">I6</f>
        <v>59/60</v>
      </c>
      <c r="J35" s="22" t="str">
        <f t="shared" si="5"/>
        <v>60/61</v>
      </c>
      <c r="K35" s="22" t="str">
        <f t="shared" si="5"/>
        <v>61/62</v>
      </c>
      <c r="L35" s="22" t="str">
        <f t="shared" si="5"/>
        <v>62/63</v>
      </c>
      <c r="M35" s="27"/>
      <c r="N35" s="27"/>
      <c r="O35" s="27"/>
      <c r="P35" s="27"/>
    </row>
    <row r="36" spans="1:16" x14ac:dyDescent="0.45">
      <c r="A36" s="23" t="s">
        <v>13</v>
      </c>
      <c r="B36" s="36">
        <v>20</v>
      </c>
      <c r="C36" s="36">
        <v>25</v>
      </c>
      <c r="D36" s="36">
        <v>24</v>
      </c>
      <c r="E36" s="36">
        <v>23</v>
      </c>
      <c r="F36" s="36">
        <v>22</v>
      </c>
      <c r="G36" s="36">
        <v>20</v>
      </c>
      <c r="H36" s="37">
        <f t="shared" ref="H36:L39" si="6">C36-B36</f>
        <v>5</v>
      </c>
      <c r="I36" s="37">
        <f t="shared" si="6"/>
        <v>-1</v>
      </c>
      <c r="J36" s="37">
        <f t="shared" si="6"/>
        <v>-1</v>
      </c>
      <c r="K36" s="37">
        <f t="shared" si="6"/>
        <v>-1</v>
      </c>
      <c r="L36" s="37">
        <f t="shared" si="6"/>
        <v>-2</v>
      </c>
      <c r="M36" s="27"/>
      <c r="N36" s="27"/>
      <c r="O36" s="27"/>
      <c r="P36" s="27"/>
    </row>
    <row r="37" spans="1:16" x14ac:dyDescent="0.45">
      <c r="A37" s="23" t="s">
        <v>14</v>
      </c>
      <c r="B37" s="36">
        <v>8</v>
      </c>
      <c r="C37" s="36">
        <v>12</v>
      </c>
      <c r="D37" s="36">
        <v>11</v>
      </c>
      <c r="E37" s="36">
        <v>14</v>
      </c>
      <c r="F37" s="36">
        <v>11</v>
      </c>
      <c r="G37" s="36">
        <v>10</v>
      </c>
      <c r="H37" s="37">
        <f t="shared" si="6"/>
        <v>4</v>
      </c>
      <c r="I37" s="37">
        <f t="shared" si="6"/>
        <v>-1</v>
      </c>
      <c r="J37" s="37">
        <f t="shared" si="6"/>
        <v>3</v>
      </c>
      <c r="K37" s="37">
        <f t="shared" si="6"/>
        <v>-3</v>
      </c>
      <c r="L37" s="37">
        <f t="shared" si="6"/>
        <v>-1</v>
      </c>
      <c r="M37" s="27"/>
      <c r="N37" s="27"/>
      <c r="O37" s="27"/>
      <c r="P37" s="27"/>
    </row>
    <row r="38" spans="1:16" x14ac:dyDescent="0.45">
      <c r="A38" s="23" t="s">
        <v>15</v>
      </c>
      <c r="B38" s="36">
        <v>0</v>
      </c>
      <c r="C38" s="36">
        <v>0</v>
      </c>
      <c r="D38" s="36">
        <v>0</v>
      </c>
      <c r="E38" s="36">
        <v>0</v>
      </c>
      <c r="F38" s="36">
        <v>4</v>
      </c>
      <c r="G38" s="36">
        <v>3.75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4</v>
      </c>
      <c r="L38" s="37">
        <f t="shared" si="6"/>
        <v>-0.25</v>
      </c>
      <c r="M38" s="27"/>
      <c r="N38" s="27"/>
      <c r="O38" s="27"/>
      <c r="P38" s="27"/>
    </row>
    <row r="39" spans="1:16" x14ac:dyDescent="0.45">
      <c r="A39" s="23" t="s">
        <v>16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  <c r="K39" s="37">
        <f t="shared" si="6"/>
        <v>0</v>
      </c>
      <c r="L39" s="37">
        <f t="shared" si="6"/>
        <v>0</v>
      </c>
      <c r="M39" s="27"/>
      <c r="N39" s="27"/>
      <c r="O39" s="27"/>
      <c r="P39" s="27"/>
    </row>
    <row r="40" spans="1:16" ht="23.25" x14ac:dyDescent="0.5">
      <c r="A40" s="4"/>
      <c r="B40" s="4"/>
      <c r="C40" s="4"/>
      <c r="D40" s="4"/>
      <c r="E40" s="4"/>
      <c r="F40" s="4"/>
      <c r="G40" s="4"/>
      <c r="H40" s="40"/>
      <c r="I40" s="40"/>
      <c r="J40" s="40"/>
      <c r="K40" s="40"/>
      <c r="L40" s="40"/>
      <c r="M40" s="4"/>
      <c r="N40" s="4"/>
      <c r="O40" s="4"/>
      <c r="P40" s="4"/>
    </row>
    <row r="41" spans="1:16" ht="23.25" x14ac:dyDescent="0.5">
      <c r="A41" s="31" t="s">
        <v>23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4"/>
      <c r="N41" s="4"/>
      <c r="O41" s="4"/>
      <c r="P41" s="4"/>
    </row>
    <row r="42" spans="1:16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2" t="s">
        <v>25</v>
      </c>
      <c r="I42" s="13"/>
      <c r="J42" s="13"/>
      <c r="K42" s="13"/>
      <c r="L42" s="14"/>
      <c r="M42" s="4"/>
      <c r="N42" s="4"/>
      <c r="O42" s="4"/>
      <c r="P42" s="4"/>
    </row>
    <row r="43" spans="1:16" ht="23.25" x14ac:dyDescent="0.5">
      <c r="A43" s="15"/>
      <c r="B43" s="6" t="s">
        <v>6</v>
      </c>
      <c r="C43" s="7"/>
      <c r="D43" s="7"/>
      <c r="E43" s="7"/>
      <c r="F43" s="7"/>
      <c r="G43" s="8"/>
      <c r="H43" s="16" t="s">
        <v>7</v>
      </c>
      <c r="I43" s="17"/>
      <c r="J43" s="17"/>
      <c r="K43" s="17"/>
      <c r="L43" s="18"/>
      <c r="M43" s="4"/>
      <c r="N43" s="4"/>
      <c r="O43" s="4"/>
      <c r="P43" s="4"/>
    </row>
    <row r="44" spans="1:16" ht="23.25" x14ac:dyDescent="0.5">
      <c r="A44" s="19"/>
      <c r="B44" s="35">
        <f>B6</f>
        <v>2558</v>
      </c>
      <c r="C44" s="35">
        <f t="shared" ref="C44:L44" si="7">C6</f>
        <v>2559</v>
      </c>
      <c r="D44" s="35">
        <f t="shared" si="7"/>
        <v>2560</v>
      </c>
      <c r="E44" s="35">
        <f t="shared" si="7"/>
        <v>2561</v>
      </c>
      <c r="F44" s="35">
        <f t="shared" si="7"/>
        <v>2562</v>
      </c>
      <c r="G44" s="35">
        <f t="shared" si="7"/>
        <v>2563</v>
      </c>
      <c r="H44" s="41" t="str">
        <f t="shared" si="7"/>
        <v>58/59</v>
      </c>
      <c r="I44" s="41" t="str">
        <f t="shared" si="7"/>
        <v>59/60</v>
      </c>
      <c r="J44" s="41" t="str">
        <f t="shared" si="7"/>
        <v>60/61</v>
      </c>
      <c r="K44" s="41" t="str">
        <f t="shared" si="7"/>
        <v>61/62</v>
      </c>
      <c r="L44" s="41" t="str">
        <f t="shared" si="7"/>
        <v>62/63</v>
      </c>
      <c r="M44" s="4"/>
      <c r="N44" s="4"/>
      <c r="O44" s="4"/>
      <c r="P44" s="4"/>
    </row>
    <row r="45" spans="1:16" ht="23.25" x14ac:dyDescent="0.5">
      <c r="A45" s="23" t="s">
        <v>13</v>
      </c>
      <c r="B45" s="36">
        <v>47.94</v>
      </c>
      <c r="C45" s="36">
        <v>55.12</v>
      </c>
      <c r="D45" s="36">
        <v>57.7</v>
      </c>
      <c r="E45" s="36">
        <v>67.78</v>
      </c>
      <c r="F45" s="36">
        <v>66.61</v>
      </c>
      <c r="G45" s="36">
        <v>64.73</v>
      </c>
      <c r="H45" s="37">
        <f>C45-B45</f>
        <v>7.18</v>
      </c>
      <c r="I45" s="37">
        <f>D45-C45</f>
        <v>2.5800000000000054</v>
      </c>
      <c r="J45" s="37">
        <f>E45-D45</f>
        <v>10.079999999999998</v>
      </c>
      <c r="K45" s="37">
        <f>F45-E45</f>
        <v>-1.1700000000000017</v>
      </c>
      <c r="L45" s="37">
        <f>G45-F45</f>
        <v>-1.8799999999999955</v>
      </c>
      <c r="M45" s="4"/>
      <c r="N45" s="4"/>
      <c r="O45" s="4"/>
      <c r="P45" s="4"/>
    </row>
    <row r="46" spans="1:16" ht="23.25" x14ac:dyDescent="0.5">
      <c r="A46" s="23" t="s">
        <v>14</v>
      </c>
      <c r="B46" s="36">
        <v>43.94</v>
      </c>
      <c r="C46" s="36">
        <v>48.27</v>
      </c>
      <c r="D46" s="36">
        <v>49.92</v>
      </c>
      <c r="E46" s="36">
        <v>56.56</v>
      </c>
      <c r="F46" s="36">
        <v>56.74</v>
      </c>
      <c r="G46" s="36">
        <v>55.53</v>
      </c>
      <c r="H46" s="37">
        <f t="shared" ref="H46:L48" si="8">C46-B46</f>
        <v>4.3300000000000054</v>
      </c>
      <c r="I46" s="37">
        <f t="shared" si="8"/>
        <v>1.6499999999999986</v>
      </c>
      <c r="J46" s="37">
        <f t="shared" si="8"/>
        <v>6.6400000000000006</v>
      </c>
      <c r="K46" s="37">
        <f t="shared" si="8"/>
        <v>0.17999999999999972</v>
      </c>
      <c r="L46" s="37">
        <f t="shared" si="8"/>
        <v>-1.2100000000000009</v>
      </c>
      <c r="M46" s="4"/>
      <c r="N46" s="4"/>
      <c r="O46" s="4"/>
      <c r="P46" s="4"/>
    </row>
    <row r="47" spans="1:16" ht="23.25" x14ac:dyDescent="0.5">
      <c r="A47" s="23" t="s">
        <v>15</v>
      </c>
      <c r="B47" s="36">
        <v>42.89</v>
      </c>
      <c r="C47" s="36">
        <v>46.81</v>
      </c>
      <c r="D47" s="36">
        <v>48.77</v>
      </c>
      <c r="E47" s="36">
        <v>55.04</v>
      </c>
      <c r="F47" s="36">
        <v>55.91</v>
      </c>
      <c r="G47" s="36">
        <v>55.18</v>
      </c>
      <c r="H47" s="37">
        <f t="shared" si="8"/>
        <v>3.9200000000000017</v>
      </c>
      <c r="I47" s="37">
        <f t="shared" si="8"/>
        <v>1.9600000000000009</v>
      </c>
      <c r="J47" s="37">
        <f t="shared" si="8"/>
        <v>6.269999999999996</v>
      </c>
      <c r="K47" s="37">
        <f t="shared" si="8"/>
        <v>0.86999999999999744</v>
      </c>
      <c r="L47" s="37">
        <f t="shared" si="8"/>
        <v>-0.72999999999999687</v>
      </c>
      <c r="M47" s="4"/>
      <c r="N47" s="4"/>
      <c r="O47" s="4"/>
      <c r="P47" s="4"/>
    </row>
    <row r="48" spans="1:16" ht="23.25" x14ac:dyDescent="0.5">
      <c r="A48" s="23" t="s">
        <v>16</v>
      </c>
      <c r="B48" s="36">
        <v>42.64</v>
      </c>
      <c r="C48" s="36">
        <v>46.36</v>
      </c>
      <c r="D48" s="36">
        <v>48.29</v>
      </c>
      <c r="E48" s="36">
        <v>54.52</v>
      </c>
      <c r="F48" s="36">
        <v>55.14</v>
      </c>
      <c r="G48" s="36">
        <v>54.29</v>
      </c>
      <c r="H48" s="37">
        <f t="shared" si="8"/>
        <v>3.7199999999999989</v>
      </c>
      <c r="I48" s="37">
        <f t="shared" si="8"/>
        <v>1.9299999999999997</v>
      </c>
      <c r="J48" s="37">
        <f t="shared" si="8"/>
        <v>6.230000000000004</v>
      </c>
      <c r="K48" s="37">
        <f t="shared" si="8"/>
        <v>0.61999999999999744</v>
      </c>
      <c r="L48" s="37">
        <f t="shared" si="8"/>
        <v>-0.85000000000000142</v>
      </c>
      <c r="M48" s="4"/>
      <c r="N48" s="4"/>
      <c r="O48" s="4"/>
      <c r="P48" s="4"/>
    </row>
    <row r="49" spans="1:16" ht="23.25" x14ac:dyDescent="0.5">
      <c r="A49" s="4"/>
      <c r="B49" s="4"/>
      <c r="C49" s="4"/>
      <c r="D49" s="4"/>
      <c r="E49" s="4"/>
      <c r="F49" s="4"/>
      <c r="G49" s="4"/>
      <c r="H49" s="40"/>
      <c r="I49" s="40"/>
      <c r="J49" s="40"/>
      <c r="K49" s="40"/>
      <c r="L49" s="40"/>
      <c r="M49" s="4"/>
      <c r="N49" s="4"/>
      <c r="O49" s="4"/>
      <c r="P49" s="4"/>
    </row>
    <row r="50" spans="1:16" ht="23.25" x14ac:dyDescent="0.5">
      <c r="A50" s="31" t="s">
        <v>26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4"/>
      <c r="N50" s="4"/>
      <c r="O50" s="4"/>
      <c r="P50" s="4"/>
    </row>
    <row r="51" spans="1:16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2" t="s">
        <v>27</v>
      </c>
      <c r="I51" s="13"/>
      <c r="J51" s="13"/>
      <c r="K51" s="13"/>
      <c r="L51" s="14"/>
      <c r="M51" s="27"/>
      <c r="N51" s="27"/>
      <c r="O51" s="27"/>
      <c r="P51" s="27"/>
    </row>
    <row r="52" spans="1:16" ht="23.25" x14ac:dyDescent="0.5">
      <c r="A52" s="15"/>
      <c r="B52" s="6" t="s">
        <v>6</v>
      </c>
      <c r="C52" s="7"/>
      <c r="D52" s="7"/>
      <c r="E52" s="7"/>
      <c r="F52" s="7"/>
      <c r="G52" s="8"/>
      <c r="H52" s="16" t="s">
        <v>7</v>
      </c>
      <c r="I52" s="17"/>
      <c r="J52" s="17"/>
      <c r="K52" s="17"/>
      <c r="L52" s="18"/>
      <c r="M52" s="27"/>
      <c r="N52" s="27"/>
      <c r="O52" s="27"/>
      <c r="P52" s="27"/>
    </row>
    <row r="53" spans="1:16" ht="23.25" x14ac:dyDescent="0.5">
      <c r="A53" s="19"/>
      <c r="B53" s="35">
        <f>B6</f>
        <v>2558</v>
      </c>
      <c r="C53" s="35">
        <f t="shared" ref="C53:L53" si="9">C6</f>
        <v>2559</v>
      </c>
      <c r="D53" s="35">
        <f t="shared" si="9"/>
        <v>2560</v>
      </c>
      <c r="E53" s="35">
        <f t="shared" si="9"/>
        <v>2561</v>
      </c>
      <c r="F53" s="35">
        <f t="shared" si="9"/>
        <v>2562</v>
      </c>
      <c r="G53" s="35">
        <f t="shared" si="9"/>
        <v>2563</v>
      </c>
      <c r="H53" s="41" t="str">
        <f t="shared" si="9"/>
        <v>58/59</v>
      </c>
      <c r="I53" s="41" t="str">
        <f t="shared" si="9"/>
        <v>59/60</v>
      </c>
      <c r="J53" s="41" t="str">
        <f t="shared" si="9"/>
        <v>60/61</v>
      </c>
      <c r="K53" s="41" t="str">
        <f t="shared" si="9"/>
        <v>61/62</v>
      </c>
      <c r="L53" s="41" t="str">
        <f t="shared" si="9"/>
        <v>62/63</v>
      </c>
      <c r="M53" s="27"/>
      <c r="N53" s="27"/>
      <c r="O53" s="27"/>
      <c r="P53" s="27"/>
    </row>
    <row r="54" spans="1:16" x14ac:dyDescent="0.45">
      <c r="A54" s="23" t="s">
        <v>14</v>
      </c>
      <c r="B54" s="42">
        <f t="shared" ref="B54:G54" si="10">B45-B46</f>
        <v>4</v>
      </c>
      <c r="C54" s="42">
        <f t="shared" si="10"/>
        <v>6.8499999999999943</v>
      </c>
      <c r="D54" s="42">
        <f t="shared" si="10"/>
        <v>7.7800000000000011</v>
      </c>
      <c r="E54" s="42">
        <f t="shared" si="10"/>
        <v>11.219999999999999</v>
      </c>
      <c r="F54" s="42">
        <f t="shared" si="10"/>
        <v>9.8699999999999974</v>
      </c>
      <c r="G54" s="42">
        <f t="shared" si="10"/>
        <v>9.2000000000000028</v>
      </c>
      <c r="H54" s="37">
        <f>C54-B54</f>
        <v>2.8499999999999943</v>
      </c>
      <c r="I54" s="37">
        <f t="shared" ref="I54:L56" si="11">D54-C54</f>
        <v>0.93000000000000682</v>
      </c>
      <c r="J54" s="37">
        <f t="shared" si="11"/>
        <v>3.4399999999999977</v>
      </c>
      <c r="K54" s="37">
        <f t="shared" si="11"/>
        <v>-1.3500000000000014</v>
      </c>
      <c r="L54" s="37">
        <f t="shared" si="11"/>
        <v>-0.6699999999999946</v>
      </c>
      <c r="M54" s="27"/>
      <c r="N54" s="27"/>
      <c r="O54" s="27"/>
      <c r="P54" s="27"/>
    </row>
    <row r="55" spans="1:16" x14ac:dyDescent="0.45">
      <c r="A55" s="23" t="s">
        <v>15</v>
      </c>
      <c r="B55" s="42">
        <f t="shared" ref="B55:G55" si="12">B45-B47</f>
        <v>5.0499999999999972</v>
      </c>
      <c r="C55" s="42">
        <f t="shared" si="12"/>
        <v>8.3099999999999952</v>
      </c>
      <c r="D55" s="42">
        <f t="shared" si="12"/>
        <v>8.93</v>
      </c>
      <c r="E55" s="42">
        <f t="shared" si="12"/>
        <v>12.740000000000002</v>
      </c>
      <c r="F55" s="42">
        <f t="shared" si="12"/>
        <v>10.700000000000003</v>
      </c>
      <c r="G55" s="42">
        <f t="shared" si="12"/>
        <v>9.5500000000000043</v>
      </c>
      <c r="H55" s="37">
        <f t="shared" ref="H55:H56" si="13">C55-B55</f>
        <v>3.259999999999998</v>
      </c>
      <c r="I55" s="37">
        <f t="shared" si="11"/>
        <v>0.62000000000000455</v>
      </c>
      <c r="J55" s="37">
        <f t="shared" si="11"/>
        <v>3.8100000000000023</v>
      </c>
      <c r="K55" s="37">
        <f t="shared" si="11"/>
        <v>-2.0399999999999991</v>
      </c>
      <c r="L55" s="37">
        <f t="shared" si="11"/>
        <v>-1.1499999999999986</v>
      </c>
      <c r="M55" s="27"/>
      <c r="N55" s="27"/>
      <c r="O55" s="27"/>
      <c r="P55" s="27"/>
    </row>
    <row r="56" spans="1:16" x14ac:dyDescent="0.45">
      <c r="A56" s="23" t="s">
        <v>16</v>
      </c>
      <c r="B56" s="42">
        <f t="shared" ref="B56:G56" si="14">B45-B48</f>
        <v>5.2999999999999972</v>
      </c>
      <c r="C56" s="42">
        <f t="shared" si="14"/>
        <v>8.759999999999998</v>
      </c>
      <c r="D56" s="42">
        <f t="shared" si="14"/>
        <v>9.4100000000000037</v>
      </c>
      <c r="E56" s="42">
        <f t="shared" si="14"/>
        <v>13.259999999999998</v>
      </c>
      <c r="F56" s="42">
        <f t="shared" si="14"/>
        <v>11.469999999999999</v>
      </c>
      <c r="G56" s="42">
        <f t="shared" si="14"/>
        <v>10.440000000000005</v>
      </c>
      <c r="H56" s="37">
        <f t="shared" si="13"/>
        <v>3.4600000000000009</v>
      </c>
      <c r="I56" s="37">
        <f t="shared" si="11"/>
        <v>0.65000000000000568</v>
      </c>
      <c r="J56" s="37">
        <f t="shared" si="11"/>
        <v>3.8499999999999943</v>
      </c>
      <c r="K56" s="37">
        <f t="shared" si="11"/>
        <v>-1.7899999999999991</v>
      </c>
      <c r="L56" s="37">
        <f t="shared" si="11"/>
        <v>-1.029999999999994</v>
      </c>
      <c r="M56" s="27"/>
      <c r="N56" s="27"/>
      <c r="O56" s="27"/>
      <c r="P56" s="27"/>
    </row>
    <row r="57" spans="1:16" x14ac:dyDescent="0.45">
      <c r="A57" s="28"/>
      <c r="B57" s="43"/>
      <c r="C57" s="43"/>
      <c r="D57" s="43"/>
      <c r="E57" s="43"/>
      <c r="F57" s="43"/>
      <c r="G57" s="43"/>
      <c r="H57" s="39"/>
      <c r="I57" s="39"/>
      <c r="J57" s="39"/>
      <c r="K57" s="39"/>
      <c r="L57" s="39"/>
      <c r="M57" s="27"/>
      <c r="N57" s="27"/>
      <c r="O57" s="27"/>
      <c r="P57" s="27"/>
    </row>
    <row r="58" spans="1:16" ht="23.25" x14ac:dyDescent="0.5">
      <c r="A58" s="1" t="str">
        <f>A1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</row>
    <row r="59" spans="1:16" ht="23.25" x14ac:dyDescent="0.5">
      <c r="A59" s="6" t="s">
        <v>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</row>
    <row r="60" spans="1:16" ht="26.25" x14ac:dyDescent="0.55000000000000004">
      <c r="A60" s="44" t="s">
        <v>28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6"/>
      <c r="N60" s="27"/>
      <c r="O60" s="27"/>
      <c r="P60" s="27"/>
    </row>
    <row r="61" spans="1:16" ht="23.25" x14ac:dyDescent="0.5">
      <c r="A61" s="11" t="s">
        <v>3</v>
      </c>
      <c r="B61" s="47" t="s">
        <v>29</v>
      </c>
      <c r="C61" s="48"/>
      <c r="D61" s="48"/>
      <c r="E61" s="48"/>
      <c r="F61" s="48"/>
      <c r="G61" s="49"/>
      <c r="H61" s="47" t="s">
        <v>30</v>
      </c>
      <c r="I61" s="48"/>
      <c r="J61" s="48"/>
      <c r="K61" s="48"/>
      <c r="L61" s="48"/>
      <c r="M61" s="49"/>
      <c r="N61" s="27"/>
      <c r="O61" s="27"/>
      <c r="P61" s="27"/>
    </row>
    <row r="62" spans="1:16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</row>
    <row r="63" spans="1:16" ht="23.25" x14ac:dyDescent="0.5">
      <c r="A63" s="19"/>
      <c r="B63" s="35">
        <f>B6</f>
        <v>2558</v>
      </c>
      <c r="C63" s="35">
        <f t="shared" ref="C63:G63" si="15">C6</f>
        <v>2559</v>
      </c>
      <c r="D63" s="35">
        <f t="shared" si="15"/>
        <v>2560</v>
      </c>
      <c r="E63" s="35">
        <f t="shared" si="15"/>
        <v>2561</v>
      </c>
      <c r="F63" s="35">
        <f t="shared" si="15"/>
        <v>2562</v>
      </c>
      <c r="G63" s="35">
        <f t="shared" si="15"/>
        <v>2563</v>
      </c>
      <c r="H63" s="41">
        <f>B63</f>
        <v>2558</v>
      </c>
      <c r="I63" s="41">
        <f t="shared" ref="I63:M63" si="16">C63</f>
        <v>2559</v>
      </c>
      <c r="J63" s="41">
        <f t="shared" si="16"/>
        <v>2560</v>
      </c>
      <c r="K63" s="41">
        <f t="shared" si="16"/>
        <v>2561</v>
      </c>
      <c r="L63" s="41">
        <f t="shared" si="16"/>
        <v>2562</v>
      </c>
      <c r="M63" s="35">
        <f t="shared" si="16"/>
        <v>2563</v>
      </c>
      <c r="N63" s="27"/>
      <c r="O63" s="27"/>
      <c r="P63" s="27"/>
    </row>
    <row r="64" spans="1:16" x14ac:dyDescent="0.45">
      <c r="A64" s="23" t="s">
        <v>13</v>
      </c>
      <c r="B64" s="50">
        <v>7.86</v>
      </c>
      <c r="C64" s="50">
        <v>10.86</v>
      </c>
      <c r="D64" s="50">
        <v>12.05</v>
      </c>
      <c r="E64" s="50">
        <v>12.47</v>
      </c>
      <c r="F64" s="50">
        <v>12.62</v>
      </c>
      <c r="G64" s="50">
        <v>14.87</v>
      </c>
      <c r="H64" s="50">
        <v>48</v>
      </c>
      <c r="I64" s="50">
        <v>56</v>
      </c>
      <c r="J64" s="50">
        <v>58</v>
      </c>
      <c r="K64" s="50">
        <v>69</v>
      </c>
      <c r="L64" s="50">
        <v>69</v>
      </c>
      <c r="M64" s="50">
        <v>67.5</v>
      </c>
      <c r="N64" s="27"/>
      <c r="O64" s="27"/>
      <c r="P64" s="27"/>
    </row>
    <row r="65" spans="1:16" x14ac:dyDescent="0.45">
      <c r="A65" s="23" t="s">
        <v>14</v>
      </c>
      <c r="B65" s="50">
        <v>9.24</v>
      </c>
      <c r="C65" s="50">
        <v>12.63</v>
      </c>
      <c r="D65" s="50">
        <v>13.4</v>
      </c>
      <c r="E65" s="50">
        <v>15.74</v>
      </c>
      <c r="F65" s="50">
        <v>15.11</v>
      </c>
      <c r="G65" s="50">
        <v>16.28</v>
      </c>
      <c r="H65" s="50">
        <v>44</v>
      </c>
      <c r="I65" s="50">
        <v>48</v>
      </c>
      <c r="J65" s="50">
        <v>49</v>
      </c>
      <c r="K65" s="50">
        <v>56</v>
      </c>
      <c r="L65" s="50">
        <v>57</v>
      </c>
      <c r="M65" s="50">
        <v>56.25</v>
      </c>
      <c r="N65" s="27"/>
      <c r="O65" s="27"/>
      <c r="P65" s="27"/>
    </row>
    <row r="66" spans="1:16" x14ac:dyDescent="0.45">
      <c r="A66" s="23" t="s">
        <v>31</v>
      </c>
      <c r="B66" s="50">
        <v>9.33</v>
      </c>
      <c r="C66" s="50">
        <v>12.84</v>
      </c>
      <c r="D66" s="50">
        <v>13.56</v>
      </c>
      <c r="E66" s="50">
        <v>15.79</v>
      </c>
      <c r="F66" s="50">
        <v>15.15</v>
      </c>
      <c r="G66" s="50">
        <v>16</v>
      </c>
      <c r="H66" s="50">
        <v>43</v>
      </c>
      <c r="I66" s="50">
        <v>47</v>
      </c>
      <c r="J66" s="50">
        <v>48</v>
      </c>
      <c r="K66" s="50">
        <v>55</v>
      </c>
      <c r="L66" s="50">
        <v>56</v>
      </c>
      <c r="M66" s="50">
        <v>57.5</v>
      </c>
      <c r="N66" s="27"/>
      <c r="O66" s="27"/>
      <c r="P66" s="27"/>
    </row>
    <row r="67" spans="1:16" x14ac:dyDescent="0.45">
      <c r="A67" s="23" t="s">
        <v>32</v>
      </c>
      <c r="B67" s="50">
        <v>9.48</v>
      </c>
      <c r="C67" s="50">
        <v>12.99</v>
      </c>
      <c r="D67" s="50">
        <v>13.73</v>
      </c>
      <c r="E67" s="50">
        <v>16.02</v>
      </c>
      <c r="F67" s="50">
        <v>15.33</v>
      </c>
      <c r="G67" s="50">
        <v>16.22</v>
      </c>
      <c r="H67" s="50">
        <v>43</v>
      </c>
      <c r="I67" s="50">
        <v>46</v>
      </c>
      <c r="J67" s="50">
        <v>48</v>
      </c>
      <c r="K67" s="50">
        <v>54</v>
      </c>
      <c r="L67" s="50">
        <v>56</v>
      </c>
      <c r="M67" s="50">
        <v>55</v>
      </c>
      <c r="N67" s="27"/>
      <c r="O67" s="27"/>
      <c r="P67" s="27"/>
    </row>
    <row r="68" spans="1:16" x14ac:dyDescent="0.45">
      <c r="A68" s="28"/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30"/>
      <c r="M68" s="27"/>
      <c r="N68" s="27"/>
      <c r="O68" s="27"/>
      <c r="P68" s="27"/>
    </row>
    <row r="69" spans="1:16" ht="26.25" x14ac:dyDescent="0.55000000000000004">
      <c r="A69" s="51" t="s">
        <v>33</v>
      </c>
      <c r="B69" s="51"/>
      <c r="C69" s="51"/>
      <c r="D69" s="51"/>
      <c r="E69" s="51"/>
      <c r="F69" s="51"/>
      <c r="G69" s="51"/>
      <c r="H69" s="52"/>
      <c r="I69" s="52"/>
      <c r="J69" s="52"/>
      <c r="K69" s="52"/>
      <c r="L69" s="52"/>
      <c r="M69" s="53"/>
      <c r="N69" s="27"/>
      <c r="O69" s="27"/>
      <c r="P69" s="27"/>
    </row>
    <row r="70" spans="1:16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34"/>
      <c r="N70" s="27"/>
      <c r="O70" s="27"/>
      <c r="P70" s="27"/>
    </row>
    <row r="71" spans="1:16" ht="23.25" x14ac:dyDescent="0.5">
      <c r="A71" s="54"/>
      <c r="B71" s="35">
        <f>B6</f>
        <v>2558</v>
      </c>
      <c r="C71" s="35">
        <f t="shared" ref="C71:G71" si="17">C6</f>
        <v>2559</v>
      </c>
      <c r="D71" s="35">
        <f t="shared" si="17"/>
        <v>2560</v>
      </c>
      <c r="E71" s="35">
        <f t="shared" si="17"/>
        <v>2561</v>
      </c>
      <c r="F71" s="35">
        <f t="shared" si="17"/>
        <v>2562</v>
      </c>
      <c r="G71" s="35">
        <f t="shared" si="17"/>
        <v>2563</v>
      </c>
      <c r="H71" s="40"/>
      <c r="I71" s="40"/>
      <c r="J71" s="40"/>
      <c r="K71" s="40"/>
      <c r="L71" s="40"/>
      <c r="M71" s="10"/>
      <c r="N71" s="27"/>
      <c r="O71" s="27"/>
      <c r="P71" s="27"/>
    </row>
    <row r="72" spans="1:16" ht="22.5" customHeight="1" x14ac:dyDescent="0.45">
      <c r="A72" s="55" t="s">
        <v>35</v>
      </c>
      <c r="B72" s="56">
        <f t="shared" ref="B72:G72" si="18">SUM(B45-B48)/B67</f>
        <v>0.55907172995780563</v>
      </c>
      <c r="C72" s="56">
        <f t="shared" si="18"/>
        <v>0.67436489607390282</v>
      </c>
      <c r="D72" s="56">
        <f t="shared" si="18"/>
        <v>0.6853605243991262</v>
      </c>
      <c r="E72" s="56">
        <f t="shared" si="18"/>
        <v>0.82771535580524336</v>
      </c>
      <c r="F72" s="56">
        <f t="shared" si="18"/>
        <v>0.74820613176777551</v>
      </c>
      <c r="G72" s="56">
        <f t="shared" si="18"/>
        <v>0.64364981504315699</v>
      </c>
      <c r="H72" s="57"/>
      <c r="I72" s="57"/>
      <c r="J72" s="57"/>
      <c r="K72" s="57"/>
      <c r="L72" s="57"/>
      <c r="M72" s="57"/>
      <c r="N72" s="27"/>
      <c r="O72" s="27"/>
      <c r="P72" s="27"/>
    </row>
    <row r="73" spans="1:16" ht="23.25" x14ac:dyDescent="0.45">
      <c r="A73" s="58" t="s">
        <v>36</v>
      </c>
      <c r="B73" s="56">
        <f>SUM(B72*10)+50</f>
        <v>55.59071729957806</v>
      </c>
      <c r="C73" s="56">
        <f t="shared" ref="C73:G73" si="19">SUM(C72*10)+50</f>
        <v>56.74364896073903</v>
      </c>
      <c r="D73" s="56">
        <f t="shared" si="19"/>
        <v>56.853605243991261</v>
      </c>
      <c r="E73" s="56">
        <f t="shared" si="19"/>
        <v>58.277153558052433</v>
      </c>
      <c r="F73" s="56">
        <f t="shared" si="19"/>
        <v>57.482061317677754</v>
      </c>
      <c r="G73" s="56">
        <f t="shared" si="19"/>
        <v>56.436498150431568</v>
      </c>
      <c r="H73" s="57"/>
      <c r="I73" s="57"/>
      <c r="J73" s="57"/>
      <c r="K73" s="57"/>
      <c r="L73" s="57"/>
      <c r="M73" s="57"/>
      <c r="N73" s="27"/>
      <c r="O73" s="27"/>
      <c r="P73" s="27"/>
    </row>
    <row r="74" spans="1:16" ht="23.25" x14ac:dyDescent="0.5">
      <c r="A74" s="23" t="s">
        <v>37</v>
      </c>
      <c r="B74" s="59">
        <v>-0.53392123506750266</v>
      </c>
      <c r="C74" s="56">
        <f>C73-B73</f>
        <v>1.1529316611609701</v>
      </c>
      <c r="D74" s="56">
        <f>D73-C73</f>
        <v>0.10995628325223095</v>
      </c>
      <c r="E74" s="56">
        <f>E73-D73</f>
        <v>1.423548314061172</v>
      </c>
      <c r="F74" s="56">
        <f>F73-E73</f>
        <v>-0.79509224037467874</v>
      </c>
      <c r="G74" s="56">
        <f>G73-F73</f>
        <v>-1.0455631672461863</v>
      </c>
      <c r="H74" s="57"/>
      <c r="I74" s="57"/>
      <c r="J74" s="57"/>
      <c r="K74" s="57"/>
      <c r="L74" s="57"/>
      <c r="M74" s="57"/>
      <c r="N74" s="27"/>
      <c r="O74" s="27"/>
      <c r="P74" s="27"/>
    </row>
    <row r="75" spans="1:16" ht="23.25" x14ac:dyDescent="0.5">
      <c r="A75" s="60" t="s">
        <v>38</v>
      </c>
      <c r="B75" s="59">
        <v>-0.9421636525930952</v>
      </c>
      <c r="C75" s="56">
        <f>SUM(C74*100)/B73</f>
        <v>2.0739643544223902</v>
      </c>
      <c r="D75" s="56">
        <f t="shared" ref="D75:G75" si="20">SUM(D74*100)/C73</f>
        <v>0.19377725131549042</v>
      </c>
      <c r="E75" s="56">
        <f t="shared" si="20"/>
        <v>2.5038839805354716</v>
      </c>
      <c r="F75" s="56">
        <f t="shared" si="20"/>
        <v>-1.3643292299488383</v>
      </c>
      <c r="G75" s="56">
        <f t="shared" si="20"/>
        <v>-1.8189381926786241</v>
      </c>
      <c r="H75" s="57"/>
      <c r="I75" s="57"/>
      <c r="J75" s="57"/>
      <c r="K75" s="57"/>
      <c r="L75" s="57"/>
      <c r="M75" s="57"/>
      <c r="N75" s="27"/>
      <c r="O75" s="27"/>
      <c r="P75" s="27"/>
    </row>
    <row r="76" spans="1:16" x14ac:dyDescent="0.45">
      <c r="A76" s="28"/>
      <c r="B76" s="29"/>
      <c r="C76" s="29"/>
      <c r="D76" s="29"/>
      <c r="E76" s="29"/>
      <c r="F76" s="29"/>
      <c r="G76" s="29"/>
      <c r="H76" s="30"/>
      <c r="I76" s="30"/>
      <c r="J76" s="30"/>
      <c r="K76" s="30"/>
      <c r="L76" s="30"/>
      <c r="M76" s="27"/>
      <c r="N76" s="27"/>
      <c r="O76" s="27"/>
      <c r="P76" s="27"/>
    </row>
    <row r="77" spans="1:16" x14ac:dyDescent="0.45">
      <c r="A77" s="61"/>
      <c r="B77" s="61"/>
      <c r="C77" s="61"/>
      <c r="D77" s="61"/>
      <c r="E77" s="61"/>
      <c r="F77" s="61"/>
      <c r="G77" s="61"/>
      <c r="H77" s="30"/>
      <c r="I77" s="30"/>
      <c r="J77" s="30"/>
      <c r="K77" s="30"/>
      <c r="L77" s="30"/>
      <c r="M77" s="27"/>
      <c r="N77" s="27"/>
      <c r="O77" s="27"/>
      <c r="P77" s="27"/>
    </row>
    <row r="78" spans="1:16" x14ac:dyDescent="0.45">
      <c r="A78" s="28"/>
      <c r="B78" s="62"/>
      <c r="C78" s="62"/>
      <c r="D78" s="62"/>
      <c r="E78" s="62"/>
      <c r="F78" s="62"/>
      <c r="G78" s="62"/>
      <c r="H78" s="30"/>
      <c r="I78" s="30"/>
      <c r="J78" s="30"/>
      <c r="K78" s="30"/>
      <c r="L78" s="30"/>
      <c r="M78" s="27"/>
      <c r="N78" s="27"/>
      <c r="O78" s="27"/>
      <c r="P78" s="27"/>
    </row>
    <row r="79" spans="1:16" x14ac:dyDescent="0.45">
      <c r="A79" s="28"/>
      <c r="B79" s="63"/>
      <c r="C79" s="63"/>
      <c r="D79" s="63"/>
      <c r="E79" s="63"/>
      <c r="F79" s="63"/>
      <c r="G79" s="63"/>
      <c r="H79" s="30"/>
      <c r="I79" s="30"/>
      <c r="J79" s="30"/>
      <c r="K79" s="30"/>
      <c r="L79" s="30"/>
      <c r="M79" s="27"/>
      <c r="N79" s="27"/>
      <c r="O79" s="27"/>
      <c r="P79" s="27"/>
    </row>
    <row r="80" spans="1:16" x14ac:dyDescent="0.45">
      <c r="A80" s="28"/>
      <c r="B80" s="27"/>
      <c r="C80" s="27"/>
      <c r="D80" s="27"/>
      <c r="E80" s="27"/>
      <c r="F80" s="27"/>
      <c r="G80" s="27"/>
      <c r="H80" s="30"/>
      <c r="I80" s="30"/>
      <c r="J80" s="30"/>
      <c r="K80" s="30"/>
      <c r="L80" s="30"/>
      <c r="M80" s="27"/>
      <c r="N80" s="27"/>
      <c r="O80" s="27"/>
      <c r="P80" s="27"/>
    </row>
    <row r="81" spans="1:16" x14ac:dyDescent="0.45">
      <c r="A81" s="28"/>
      <c r="B81" s="27"/>
      <c r="C81" s="27"/>
      <c r="D81" s="27"/>
      <c r="E81" s="27"/>
      <c r="F81" s="27"/>
      <c r="G81" s="27"/>
      <c r="H81" s="30"/>
      <c r="I81" s="30"/>
      <c r="J81" s="30"/>
      <c r="K81" s="30"/>
      <c r="L81" s="30"/>
      <c r="M81" s="27"/>
      <c r="N81" s="27"/>
      <c r="O81" s="27"/>
      <c r="P81" s="27"/>
    </row>
    <row r="82" spans="1:16" x14ac:dyDescent="0.45">
      <c r="A82" s="28"/>
      <c r="B82" s="27"/>
      <c r="C82" s="27"/>
      <c r="D82" s="27"/>
      <c r="E82" s="27"/>
      <c r="F82" s="27"/>
      <c r="G82" s="27"/>
      <c r="H82" s="30"/>
      <c r="I82" s="30"/>
      <c r="J82" s="30"/>
      <c r="K82" s="30"/>
      <c r="L82" s="30"/>
      <c r="M82" s="27"/>
      <c r="N82" s="27"/>
      <c r="O82" s="27"/>
      <c r="P82" s="27"/>
    </row>
    <row r="83" spans="1:16" x14ac:dyDescent="0.45">
      <c r="A83" s="28"/>
      <c r="B83" s="27"/>
      <c r="C83" s="27"/>
      <c r="D83" s="27"/>
      <c r="E83" s="27"/>
      <c r="F83" s="27"/>
      <c r="G83" s="27"/>
      <c r="H83" s="30"/>
      <c r="I83" s="30"/>
      <c r="J83" s="30"/>
      <c r="K83" s="30"/>
      <c r="L83" s="30"/>
      <c r="M83" s="27"/>
      <c r="N83" s="27"/>
      <c r="O83" s="27"/>
      <c r="P83" s="27"/>
    </row>
    <row r="84" spans="1:16" x14ac:dyDescent="0.45">
      <c r="A84" s="28"/>
      <c r="B84" s="29"/>
      <c r="C84" s="29"/>
      <c r="D84" s="29"/>
      <c r="E84" s="29"/>
      <c r="F84" s="29"/>
      <c r="G84" s="29"/>
      <c r="H84" s="30"/>
      <c r="I84" s="30"/>
      <c r="J84" s="30"/>
      <c r="K84" s="30"/>
      <c r="L84" s="30"/>
      <c r="M84" s="27"/>
      <c r="N84" s="27"/>
      <c r="O84" s="27"/>
      <c r="P84" s="27"/>
    </row>
    <row r="85" spans="1:16" x14ac:dyDescent="0.45">
      <c r="A85" s="28"/>
      <c r="B85" s="29"/>
      <c r="C85" s="29"/>
      <c r="D85" s="29"/>
      <c r="E85" s="29"/>
      <c r="F85" s="29"/>
      <c r="G85" s="29"/>
      <c r="H85" s="30"/>
      <c r="I85" s="30"/>
      <c r="J85" s="30"/>
      <c r="K85" s="30"/>
      <c r="L85" s="64"/>
      <c r="M85" s="27"/>
      <c r="N85" s="27"/>
      <c r="O85" s="27"/>
      <c r="P85" s="27"/>
    </row>
    <row r="86" spans="1:16" ht="23.25" x14ac:dyDescent="0.5">
      <c r="A86" s="1" t="str">
        <f>A1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86" s="2"/>
      <c r="C86" s="2"/>
      <c r="D86" s="2"/>
      <c r="E86" s="2"/>
      <c r="F86" s="2"/>
      <c r="G86" s="2"/>
      <c r="H86" s="2"/>
      <c r="I86" s="2"/>
      <c r="J86" s="2"/>
      <c r="K86" s="3"/>
      <c r="L86" s="40"/>
      <c r="M86" s="27"/>
      <c r="N86" s="27"/>
      <c r="O86" s="27"/>
      <c r="P86" s="27"/>
    </row>
    <row r="87" spans="1:16" ht="23.25" x14ac:dyDescent="0.5">
      <c r="A87" s="6" t="s">
        <v>1</v>
      </c>
      <c r="B87" s="7"/>
      <c r="C87" s="7"/>
      <c r="D87" s="7"/>
      <c r="E87" s="7"/>
      <c r="F87" s="7"/>
      <c r="G87" s="7"/>
      <c r="H87" s="7"/>
      <c r="I87" s="7"/>
      <c r="J87" s="7"/>
      <c r="K87" s="8"/>
      <c r="L87" s="40"/>
      <c r="M87" s="27"/>
      <c r="N87" s="27"/>
      <c r="O87" s="27"/>
      <c r="P87" s="27"/>
    </row>
    <row r="88" spans="1:16" ht="23.25" x14ac:dyDescent="0.5">
      <c r="A88" s="31" t="s">
        <v>39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0"/>
      <c r="M88" s="27"/>
      <c r="N88" s="27"/>
      <c r="O88" s="27"/>
      <c r="P88" s="27"/>
    </row>
    <row r="89" spans="1:16" ht="23.25" x14ac:dyDescent="0.5">
      <c r="A89" s="54" t="s">
        <v>40</v>
      </c>
      <c r="B89" s="54" t="s">
        <v>41</v>
      </c>
      <c r="C89" s="54"/>
      <c r="D89" s="54"/>
      <c r="E89" s="54"/>
      <c r="F89" s="9" t="s">
        <v>42</v>
      </c>
      <c r="G89" s="9"/>
      <c r="H89" s="9"/>
      <c r="I89" s="9"/>
      <c r="J89" s="9"/>
      <c r="K89" s="9"/>
      <c r="L89" s="40"/>
      <c r="M89" s="4"/>
      <c r="N89" s="4"/>
      <c r="O89" s="4"/>
      <c r="P89" s="4"/>
    </row>
    <row r="90" spans="1:16" ht="23.25" x14ac:dyDescent="0.5">
      <c r="A90" s="54"/>
      <c r="B90" s="54"/>
      <c r="C90" s="54"/>
      <c r="D90" s="54"/>
      <c r="E90" s="54"/>
      <c r="F90" s="35">
        <f>B6</f>
        <v>2558</v>
      </c>
      <c r="G90" s="35">
        <f t="shared" ref="G90:K90" si="21">C6</f>
        <v>2559</v>
      </c>
      <c r="H90" s="41">
        <f t="shared" si="21"/>
        <v>2560</v>
      </c>
      <c r="I90" s="41">
        <f t="shared" si="21"/>
        <v>2561</v>
      </c>
      <c r="J90" s="41">
        <f t="shared" si="21"/>
        <v>2562</v>
      </c>
      <c r="K90" s="41">
        <f t="shared" si="21"/>
        <v>2563</v>
      </c>
      <c r="L90" s="40"/>
      <c r="M90" s="10"/>
      <c r="N90" s="10"/>
      <c r="O90" s="10"/>
      <c r="P90" s="10"/>
    </row>
    <row r="91" spans="1:16" x14ac:dyDescent="0.45">
      <c r="A91" s="65" t="s">
        <v>43</v>
      </c>
      <c r="B91" s="66" t="s">
        <v>44</v>
      </c>
      <c r="C91" s="66"/>
      <c r="D91" s="66"/>
      <c r="E91" s="66"/>
      <c r="F91" s="67">
        <v>100</v>
      </c>
      <c r="G91" s="67">
        <v>100</v>
      </c>
      <c r="H91" s="67">
        <v>100</v>
      </c>
      <c r="I91" s="67">
        <v>100</v>
      </c>
      <c r="J91" s="67">
        <v>100</v>
      </c>
      <c r="K91" s="67">
        <v>100</v>
      </c>
      <c r="L91" s="68"/>
      <c r="M91" s="69"/>
      <c r="N91" s="69"/>
      <c r="O91" s="69"/>
      <c r="P91" s="69"/>
    </row>
    <row r="92" spans="1:16" x14ac:dyDescent="0.45">
      <c r="A92" s="70" t="s">
        <v>45</v>
      </c>
      <c r="B92" s="66" t="s">
        <v>46</v>
      </c>
      <c r="C92" s="66"/>
      <c r="D92" s="66"/>
      <c r="E92" s="66"/>
      <c r="F92" s="67">
        <v>100</v>
      </c>
      <c r="G92" s="67">
        <v>100</v>
      </c>
      <c r="H92" s="67">
        <v>100</v>
      </c>
      <c r="I92" s="67">
        <v>100</v>
      </c>
      <c r="J92" s="67">
        <v>100</v>
      </c>
      <c r="K92" s="67">
        <v>100</v>
      </c>
      <c r="L92" s="68"/>
      <c r="M92" s="69"/>
      <c r="N92" s="69"/>
      <c r="O92" s="69"/>
      <c r="P92" s="69"/>
    </row>
    <row r="93" spans="1:16" x14ac:dyDescent="0.45">
      <c r="A93" s="70" t="s">
        <v>47</v>
      </c>
      <c r="B93" s="66" t="s">
        <v>48</v>
      </c>
      <c r="C93" s="66"/>
      <c r="D93" s="66"/>
      <c r="E93" s="66"/>
      <c r="F93" s="67">
        <v>100</v>
      </c>
      <c r="G93" s="67">
        <v>100</v>
      </c>
      <c r="H93" s="67">
        <v>100</v>
      </c>
      <c r="I93" s="67">
        <v>100</v>
      </c>
      <c r="J93" s="67">
        <v>100</v>
      </c>
      <c r="K93" s="67">
        <v>100</v>
      </c>
      <c r="L93" s="68"/>
      <c r="M93" s="69"/>
      <c r="N93" s="69"/>
      <c r="O93" s="69"/>
      <c r="P93" s="69"/>
    </row>
    <row r="94" spans="1:16" x14ac:dyDescent="0.45">
      <c r="A94" s="70" t="s">
        <v>49</v>
      </c>
      <c r="B94" s="71" t="s">
        <v>50</v>
      </c>
      <c r="C94" s="72"/>
      <c r="D94" s="72"/>
      <c r="E94" s="73"/>
      <c r="F94" s="67">
        <v>100</v>
      </c>
      <c r="G94" s="67">
        <v>100</v>
      </c>
      <c r="H94" s="67">
        <v>100</v>
      </c>
      <c r="I94" s="67">
        <v>100</v>
      </c>
      <c r="J94" s="67">
        <v>100</v>
      </c>
      <c r="K94" s="67">
        <v>100</v>
      </c>
      <c r="L94" s="68"/>
      <c r="M94" s="69"/>
      <c r="N94" s="69"/>
      <c r="O94" s="69"/>
      <c r="P94" s="69"/>
    </row>
    <row r="95" spans="1:16" x14ac:dyDescent="0.45">
      <c r="A95" s="70" t="s">
        <v>51</v>
      </c>
      <c r="B95" s="71" t="s">
        <v>50</v>
      </c>
      <c r="C95" s="72"/>
      <c r="D95" s="72"/>
      <c r="E95" s="73"/>
      <c r="F95" s="67">
        <v>0</v>
      </c>
      <c r="G95" s="67">
        <v>0</v>
      </c>
      <c r="H95" s="67" t="s">
        <v>52</v>
      </c>
      <c r="I95" s="67" t="s">
        <v>52</v>
      </c>
      <c r="J95" s="67" t="s">
        <v>52</v>
      </c>
      <c r="K95" s="67" t="s">
        <v>52</v>
      </c>
      <c r="L95" s="68"/>
      <c r="M95" s="69"/>
      <c r="N95" s="69"/>
      <c r="O95" s="69"/>
      <c r="P95" s="69"/>
    </row>
    <row r="96" spans="1:16" x14ac:dyDescent="0.45">
      <c r="A96" s="70" t="s">
        <v>53</v>
      </c>
      <c r="B96" s="66" t="s">
        <v>54</v>
      </c>
      <c r="C96" s="66"/>
      <c r="D96" s="66"/>
      <c r="E96" s="66"/>
      <c r="F96" s="67">
        <v>100</v>
      </c>
      <c r="G96" s="67">
        <v>100</v>
      </c>
      <c r="H96" s="67">
        <v>100</v>
      </c>
      <c r="I96" s="67">
        <v>100</v>
      </c>
      <c r="J96" s="67">
        <v>100</v>
      </c>
      <c r="K96" s="67">
        <v>100</v>
      </c>
      <c r="L96" s="68"/>
      <c r="M96" s="69"/>
      <c r="N96" s="69"/>
      <c r="O96" s="69"/>
      <c r="P96" s="69"/>
    </row>
    <row r="97" spans="1:16" x14ac:dyDescent="0.45">
      <c r="A97" s="70" t="s">
        <v>55</v>
      </c>
      <c r="B97" s="74"/>
      <c r="C97" s="75"/>
      <c r="D97" s="75"/>
      <c r="E97" s="76"/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8"/>
      <c r="M97" s="69"/>
      <c r="N97" s="69"/>
      <c r="O97" s="69"/>
      <c r="P97" s="69"/>
    </row>
    <row r="98" spans="1:16" x14ac:dyDescent="0.45">
      <c r="A98" s="77" t="s">
        <v>56</v>
      </c>
      <c r="B98" s="78" t="s">
        <v>56</v>
      </c>
      <c r="C98" s="78"/>
      <c r="D98" s="78"/>
      <c r="E98" s="78"/>
      <c r="F98" s="79">
        <f t="shared" ref="F98:I98" si="22">SUM(F91:F97)</f>
        <v>500</v>
      </c>
      <c r="G98" s="79">
        <f t="shared" si="22"/>
        <v>500</v>
      </c>
      <c r="H98" s="79">
        <f t="shared" si="22"/>
        <v>500</v>
      </c>
      <c r="I98" s="79">
        <f t="shared" si="22"/>
        <v>500</v>
      </c>
      <c r="J98" s="79">
        <f t="shared" ref="J98:K98" si="23">SUM(J91:J97)</f>
        <v>500</v>
      </c>
      <c r="K98" s="79">
        <f t="shared" si="23"/>
        <v>500</v>
      </c>
      <c r="L98" s="80"/>
      <c r="M98" s="81"/>
      <c r="N98" s="81"/>
      <c r="O98" s="81"/>
      <c r="P98" s="81"/>
    </row>
    <row r="100" spans="1:16" x14ac:dyDescent="0.45">
      <c r="N100" s="83"/>
      <c r="O100" s="83"/>
      <c r="P100" s="83"/>
    </row>
    <row r="101" spans="1:16" ht="23.25" x14ac:dyDescent="0.5">
      <c r="A101" s="12" t="s">
        <v>40</v>
      </c>
      <c r="B101" s="1" t="s">
        <v>57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4"/>
      <c r="O101" s="4"/>
      <c r="P101" s="4"/>
    </row>
    <row r="102" spans="1:16" ht="23.25" x14ac:dyDescent="0.5">
      <c r="A102" s="84"/>
      <c r="B102" s="6" t="s">
        <v>58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  <c r="N102" s="4"/>
      <c r="O102" s="4"/>
      <c r="P102" s="4"/>
    </row>
    <row r="103" spans="1:16" ht="23.25" x14ac:dyDescent="0.5">
      <c r="A103" s="15"/>
      <c r="B103" s="85" t="s">
        <v>13</v>
      </c>
      <c r="C103" s="85"/>
      <c r="D103" s="85"/>
      <c r="E103" s="85"/>
      <c r="F103" s="85"/>
      <c r="G103" s="85"/>
      <c r="H103" s="85" t="s">
        <v>14</v>
      </c>
      <c r="I103" s="85"/>
      <c r="J103" s="85"/>
      <c r="K103" s="85"/>
      <c r="L103" s="85"/>
      <c r="M103" s="85"/>
      <c r="N103" s="4"/>
      <c r="O103" s="4"/>
      <c r="P103" s="4"/>
    </row>
    <row r="104" spans="1:16" ht="23.25" x14ac:dyDescent="0.5">
      <c r="A104" s="19"/>
      <c r="B104" s="35">
        <f>B6</f>
        <v>2558</v>
      </c>
      <c r="C104" s="35">
        <f t="shared" ref="C104:G104" si="24">C6</f>
        <v>2559</v>
      </c>
      <c r="D104" s="35">
        <f t="shared" si="24"/>
        <v>2560</v>
      </c>
      <c r="E104" s="35">
        <f t="shared" si="24"/>
        <v>2561</v>
      </c>
      <c r="F104" s="35">
        <f t="shared" si="24"/>
        <v>2562</v>
      </c>
      <c r="G104" s="35">
        <f t="shared" si="24"/>
        <v>2563</v>
      </c>
      <c r="H104" s="41">
        <f>B104</f>
        <v>2558</v>
      </c>
      <c r="I104" s="41">
        <f t="shared" ref="I104:M104" si="25">C104</f>
        <v>2559</v>
      </c>
      <c r="J104" s="41">
        <f t="shared" si="25"/>
        <v>2560</v>
      </c>
      <c r="K104" s="41">
        <f t="shared" si="25"/>
        <v>2561</v>
      </c>
      <c r="L104" s="41">
        <f t="shared" si="25"/>
        <v>2562</v>
      </c>
      <c r="M104" s="35">
        <f t="shared" si="25"/>
        <v>2563</v>
      </c>
      <c r="N104" s="10"/>
      <c r="O104" s="10"/>
      <c r="P104" s="10"/>
    </row>
    <row r="105" spans="1:16" x14ac:dyDescent="0.45">
      <c r="A105" s="65" t="s">
        <v>43</v>
      </c>
      <c r="B105" s="86">
        <v>51.54</v>
      </c>
      <c r="C105" s="86">
        <v>55.42</v>
      </c>
      <c r="D105" s="86">
        <v>64.81</v>
      </c>
      <c r="E105" s="86">
        <v>72.760000000000005</v>
      </c>
      <c r="F105" s="86">
        <v>60.32</v>
      </c>
      <c r="G105" s="86">
        <v>71.92</v>
      </c>
      <c r="H105" s="67">
        <v>46.26</v>
      </c>
      <c r="I105" s="67">
        <v>47.82</v>
      </c>
      <c r="J105" s="67">
        <v>54.83</v>
      </c>
      <c r="K105" s="86">
        <v>60.65</v>
      </c>
      <c r="L105" s="86">
        <v>49.8</v>
      </c>
      <c r="M105" s="86">
        <v>60.78</v>
      </c>
      <c r="N105" s="69"/>
      <c r="O105" s="69"/>
      <c r="P105" s="69"/>
    </row>
    <row r="106" spans="1:16" x14ac:dyDescent="0.45">
      <c r="A106" s="70" t="s">
        <v>45</v>
      </c>
      <c r="B106" s="86">
        <v>49.95</v>
      </c>
      <c r="C106" s="86">
        <v>49.69</v>
      </c>
      <c r="D106" s="86">
        <v>58.67</v>
      </c>
      <c r="E106" s="86">
        <v>66.569999999999993</v>
      </c>
      <c r="F106" s="86">
        <v>64.14</v>
      </c>
      <c r="G106" s="86">
        <v>57.21</v>
      </c>
      <c r="H106" s="67">
        <v>47.37</v>
      </c>
      <c r="I106" s="67">
        <v>42.44</v>
      </c>
      <c r="J106" s="67">
        <v>51.13</v>
      </c>
      <c r="K106" s="86">
        <v>52.91</v>
      </c>
      <c r="L106" s="86">
        <v>51.77</v>
      </c>
      <c r="M106" s="86">
        <v>46.03</v>
      </c>
      <c r="N106" s="69"/>
      <c r="O106" s="69"/>
      <c r="P106" s="69"/>
    </row>
    <row r="107" spans="1:16" x14ac:dyDescent="0.45">
      <c r="A107" s="70" t="s">
        <v>47</v>
      </c>
      <c r="B107" s="86">
        <v>35.659999999999997</v>
      </c>
      <c r="C107" s="86">
        <v>68.94</v>
      </c>
      <c r="D107" s="86">
        <v>57.09</v>
      </c>
      <c r="E107" s="86">
        <v>77.52</v>
      </c>
      <c r="F107" s="86">
        <v>80.87</v>
      </c>
      <c r="G107" s="86">
        <v>68.930000000000007</v>
      </c>
      <c r="H107" s="67">
        <v>35.44</v>
      </c>
      <c r="I107" s="67">
        <v>61.74</v>
      </c>
      <c r="J107" s="67">
        <v>49.4</v>
      </c>
      <c r="K107" s="86">
        <v>64.63</v>
      </c>
      <c r="L107" s="86">
        <v>71.58</v>
      </c>
      <c r="M107" s="86">
        <v>63.04</v>
      </c>
      <c r="N107" s="69"/>
      <c r="O107" s="69"/>
      <c r="P107" s="69"/>
    </row>
    <row r="108" spans="1:16" x14ac:dyDescent="0.45">
      <c r="A108" s="70" t="s">
        <v>49</v>
      </c>
      <c r="B108" s="86">
        <v>48.93</v>
      </c>
      <c r="C108" s="86">
        <v>53.84</v>
      </c>
      <c r="D108" s="86">
        <v>51.5</v>
      </c>
      <c r="E108" s="86">
        <v>55.46</v>
      </c>
      <c r="F108" s="86">
        <v>56.21</v>
      </c>
      <c r="G108" s="86">
        <v>58.69</v>
      </c>
      <c r="H108" s="67">
        <v>45.01</v>
      </c>
      <c r="I108" s="67">
        <v>47.6</v>
      </c>
      <c r="J108" s="67">
        <v>45.69</v>
      </c>
      <c r="K108" s="86">
        <v>48.76</v>
      </c>
      <c r="L108" s="86">
        <v>48.9</v>
      </c>
      <c r="M108" s="86">
        <v>50.88</v>
      </c>
      <c r="N108" s="69"/>
      <c r="O108" s="69"/>
      <c r="P108" s="69"/>
    </row>
    <row r="109" spans="1:16" x14ac:dyDescent="0.45">
      <c r="A109" s="70" t="s">
        <v>51</v>
      </c>
      <c r="B109" s="86">
        <v>0</v>
      </c>
      <c r="C109" s="86" t="s">
        <v>52</v>
      </c>
      <c r="D109" s="86" t="s">
        <v>52</v>
      </c>
      <c r="E109" s="86" t="s">
        <v>52</v>
      </c>
      <c r="F109" s="86" t="s">
        <v>52</v>
      </c>
      <c r="G109" s="86" t="s">
        <v>52</v>
      </c>
      <c r="H109" s="67">
        <v>0</v>
      </c>
      <c r="I109" s="67" t="s">
        <v>52</v>
      </c>
      <c r="J109" s="67" t="s">
        <v>52</v>
      </c>
      <c r="K109" s="86" t="s">
        <v>52</v>
      </c>
      <c r="L109" s="86" t="s">
        <v>52</v>
      </c>
      <c r="M109" s="86" t="s">
        <v>52</v>
      </c>
      <c r="N109" s="69"/>
      <c r="O109" s="69"/>
      <c r="P109" s="69"/>
    </row>
    <row r="110" spans="1:16" x14ac:dyDescent="0.45">
      <c r="A110" s="70" t="s">
        <v>53</v>
      </c>
      <c r="B110" s="86">
        <v>51.36</v>
      </c>
      <c r="C110" s="86">
        <v>47.79</v>
      </c>
      <c r="D110" s="86">
        <v>58.36</v>
      </c>
      <c r="E110" s="86">
        <v>75.900000000000006</v>
      </c>
      <c r="F110" s="86">
        <v>86.19</v>
      </c>
      <c r="G110" s="86">
        <v>61.92</v>
      </c>
      <c r="H110" s="67">
        <v>43.46</v>
      </c>
      <c r="I110" s="67">
        <v>41.74</v>
      </c>
      <c r="J110" s="67">
        <v>49.78</v>
      </c>
      <c r="K110" s="86">
        <v>61.2</v>
      </c>
      <c r="L110" s="86">
        <v>74.13</v>
      </c>
      <c r="M110" s="86">
        <v>53.09</v>
      </c>
      <c r="N110" s="69"/>
      <c r="O110" s="69"/>
      <c r="P110" s="69"/>
    </row>
    <row r="111" spans="1:16" x14ac:dyDescent="0.45">
      <c r="A111" s="70" t="s">
        <v>55</v>
      </c>
      <c r="B111" s="86">
        <v>0</v>
      </c>
      <c r="C111" s="86" t="s">
        <v>52</v>
      </c>
      <c r="D111" s="86" t="s">
        <v>52</v>
      </c>
      <c r="E111" s="86" t="s">
        <v>52</v>
      </c>
      <c r="F111" s="86" t="s">
        <v>52</v>
      </c>
      <c r="G111" s="86" t="s">
        <v>52</v>
      </c>
      <c r="H111" s="67">
        <v>0</v>
      </c>
      <c r="I111" s="67" t="s">
        <v>52</v>
      </c>
      <c r="J111" s="67" t="s">
        <v>52</v>
      </c>
      <c r="K111" s="86" t="s">
        <v>52</v>
      </c>
      <c r="L111" s="86" t="s">
        <v>52</v>
      </c>
      <c r="M111" s="86" t="s">
        <v>52</v>
      </c>
      <c r="N111" s="69"/>
      <c r="O111" s="69"/>
      <c r="P111" s="69"/>
    </row>
    <row r="112" spans="1:16" x14ac:dyDescent="0.45">
      <c r="A112" s="77" t="s">
        <v>56</v>
      </c>
      <c r="B112" s="87">
        <f t="shared" ref="B112:D112" si="26">SUM(B105:B111)</f>
        <v>237.44</v>
      </c>
      <c r="C112" s="87">
        <f t="shared" si="26"/>
        <v>275.68</v>
      </c>
      <c r="D112" s="87">
        <f t="shared" si="26"/>
        <v>290.43</v>
      </c>
      <c r="E112" s="87">
        <f>SUM(E105:E111)</f>
        <v>348.20999999999992</v>
      </c>
      <c r="F112" s="87">
        <f t="shared" ref="F112:M112" si="27">SUM(F105:F111)</f>
        <v>347.73</v>
      </c>
      <c r="G112" s="87">
        <f t="shared" si="27"/>
        <v>318.67</v>
      </c>
      <c r="H112" s="79">
        <f t="shared" si="27"/>
        <v>217.54</v>
      </c>
      <c r="I112" s="79">
        <f t="shared" si="27"/>
        <v>241.34</v>
      </c>
      <c r="J112" s="79">
        <f t="shared" si="27"/>
        <v>250.83</v>
      </c>
      <c r="K112" s="79">
        <f t="shared" si="27"/>
        <v>288.14999999999998</v>
      </c>
      <c r="L112" s="79">
        <f t="shared" si="27"/>
        <v>296.17999999999995</v>
      </c>
      <c r="M112" s="87">
        <f t="shared" si="27"/>
        <v>273.82</v>
      </c>
      <c r="N112" s="81"/>
      <c r="O112" s="81"/>
      <c r="P112" s="81"/>
    </row>
    <row r="113" spans="1:16" x14ac:dyDescent="0.45">
      <c r="A113" s="88"/>
      <c r="B113" s="81"/>
      <c r="C113" s="81"/>
      <c r="D113" s="81"/>
      <c r="E113" s="81"/>
      <c r="F113" s="81"/>
      <c r="G113" s="81"/>
      <c r="H113" s="80"/>
      <c r="I113" s="80"/>
      <c r="J113" s="80"/>
      <c r="K113" s="80"/>
      <c r="L113" s="80"/>
      <c r="M113" s="81"/>
      <c r="N113" s="81"/>
      <c r="O113" s="81"/>
      <c r="P113" s="81"/>
    </row>
    <row r="114" spans="1:16" ht="23.25" x14ac:dyDescent="0.5">
      <c r="A114" s="1" t="str">
        <f>A1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6" ht="23.25" x14ac:dyDescent="0.5">
      <c r="A115" s="6" t="s">
        <v>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</row>
    <row r="116" spans="1:16" ht="23.25" x14ac:dyDescent="0.5">
      <c r="A116" s="11" t="s">
        <v>40</v>
      </c>
      <c r="B116" s="1" t="s">
        <v>57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6" ht="23.25" x14ac:dyDescent="0.5">
      <c r="A117" s="15"/>
      <c r="B117" s="6" t="str">
        <f>B102</f>
        <v>ระหว่างปีการศึกษา 2558-2563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</row>
    <row r="118" spans="1:16" ht="23.25" x14ac:dyDescent="0.5">
      <c r="A118" s="15"/>
      <c r="B118" s="31" t="s">
        <v>15</v>
      </c>
      <c r="C118" s="32"/>
      <c r="D118" s="32"/>
      <c r="E118" s="32"/>
      <c r="F118" s="32"/>
      <c r="G118" s="33"/>
      <c r="H118" s="9" t="s">
        <v>16</v>
      </c>
      <c r="I118" s="9"/>
      <c r="J118" s="9"/>
      <c r="K118" s="9"/>
      <c r="L118" s="9"/>
      <c r="M118" s="9"/>
    </row>
    <row r="119" spans="1:16" ht="23.25" x14ac:dyDescent="0.5">
      <c r="A119" s="19"/>
      <c r="B119" s="35">
        <f t="shared" ref="B119:G119" si="28">B6</f>
        <v>2558</v>
      </c>
      <c r="C119" s="35">
        <f t="shared" si="28"/>
        <v>2559</v>
      </c>
      <c r="D119" s="35">
        <f t="shared" si="28"/>
        <v>2560</v>
      </c>
      <c r="E119" s="35">
        <f t="shared" si="28"/>
        <v>2561</v>
      </c>
      <c r="F119" s="35">
        <f t="shared" si="28"/>
        <v>2562</v>
      </c>
      <c r="G119" s="35">
        <f t="shared" si="28"/>
        <v>2563</v>
      </c>
      <c r="H119" s="41">
        <f>B119</f>
        <v>2558</v>
      </c>
      <c r="I119" s="41">
        <f t="shared" ref="I119:M119" si="29">C119</f>
        <v>2559</v>
      </c>
      <c r="J119" s="41">
        <f t="shared" si="29"/>
        <v>2560</v>
      </c>
      <c r="K119" s="41">
        <f t="shared" si="29"/>
        <v>2561</v>
      </c>
      <c r="L119" s="41">
        <f t="shared" si="29"/>
        <v>2562</v>
      </c>
      <c r="M119" s="35">
        <f t="shared" si="29"/>
        <v>2563</v>
      </c>
    </row>
    <row r="120" spans="1:16" x14ac:dyDescent="0.45">
      <c r="A120" s="65" t="s">
        <v>43</v>
      </c>
      <c r="B120" s="86">
        <v>45.59</v>
      </c>
      <c r="C120" s="86">
        <v>46.15</v>
      </c>
      <c r="D120" s="86">
        <v>53.11</v>
      </c>
      <c r="E120" s="86">
        <v>59.17</v>
      </c>
      <c r="F120" s="86">
        <v>49.27</v>
      </c>
      <c r="G120" s="86">
        <v>60.66</v>
      </c>
      <c r="H120" s="67">
        <v>45.4</v>
      </c>
      <c r="I120" s="67">
        <v>45.78</v>
      </c>
      <c r="J120" s="67">
        <v>52.55</v>
      </c>
      <c r="K120" s="86">
        <v>58.55</v>
      </c>
      <c r="L120" s="86">
        <v>48.65</v>
      </c>
      <c r="M120" s="86">
        <v>59.67</v>
      </c>
    </row>
    <row r="121" spans="1:16" x14ac:dyDescent="0.45">
      <c r="A121" s="70" t="s">
        <v>45</v>
      </c>
      <c r="B121" s="86">
        <v>46.09</v>
      </c>
      <c r="C121" s="86">
        <v>41.56</v>
      </c>
      <c r="D121" s="86">
        <v>49.46</v>
      </c>
      <c r="E121" s="86">
        <v>51.29</v>
      </c>
      <c r="F121" s="86">
        <v>49.83</v>
      </c>
      <c r="G121" s="86">
        <v>44.76</v>
      </c>
      <c r="H121" s="67">
        <v>45.82</v>
      </c>
      <c r="I121" s="67">
        <v>41.19</v>
      </c>
      <c r="J121" s="67">
        <v>49.04</v>
      </c>
      <c r="K121" s="86">
        <v>50.67</v>
      </c>
      <c r="L121" s="86">
        <v>48.92</v>
      </c>
      <c r="M121" s="86">
        <v>44</v>
      </c>
    </row>
    <row r="122" spans="1:16" x14ac:dyDescent="0.45">
      <c r="A122" s="70" t="s">
        <v>47</v>
      </c>
      <c r="B122" s="86">
        <v>34.56</v>
      </c>
      <c r="C122" s="86">
        <v>60.86</v>
      </c>
      <c r="D122" s="86">
        <v>49.27</v>
      </c>
      <c r="E122" s="86">
        <v>62.85</v>
      </c>
      <c r="F122" s="86">
        <v>70.599999999999994</v>
      </c>
      <c r="G122" s="86">
        <v>62.96</v>
      </c>
      <c r="H122" s="67">
        <v>34.4</v>
      </c>
      <c r="I122" s="67">
        <v>60.21</v>
      </c>
      <c r="J122" s="67">
        <v>48.73</v>
      </c>
      <c r="K122" s="86">
        <v>62.13</v>
      </c>
      <c r="L122" s="86">
        <v>69.680000000000007</v>
      </c>
      <c r="M122" s="86">
        <v>62.02</v>
      </c>
    </row>
    <row r="123" spans="1:16" x14ac:dyDescent="0.45">
      <c r="A123" s="70" t="s">
        <v>49</v>
      </c>
      <c r="B123" s="86">
        <v>43.68</v>
      </c>
      <c r="C123" s="86">
        <v>45.54</v>
      </c>
      <c r="D123" s="86">
        <v>44.48</v>
      </c>
      <c r="E123" s="86">
        <v>47.41</v>
      </c>
      <c r="F123" s="86">
        <v>48.3</v>
      </c>
      <c r="G123" s="86">
        <v>50.72</v>
      </c>
      <c r="H123" s="67">
        <v>43.31</v>
      </c>
      <c r="I123" s="67">
        <v>45.1</v>
      </c>
      <c r="J123" s="67">
        <v>44.22</v>
      </c>
      <c r="K123" s="86">
        <v>47.05</v>
      </c>
      <c r="L123" s="86">
        <v>47.8</v>
      </c>
      <c r="M123" s="86">
        <v>49.84</v>
      </c>
    </row>
    <row r="124" spans="1:16" x14ac:dyDescent="0.45">
      <c r="A124" s="70" t="s">
        <v>51</v>
      </c>
      <c r="B124" s="86">
        <v>0</v>
      </c>
      <c r="C124" s="86" t="s">
        <v>52</v>
      </c>
      <c r="D124" s="86" t="s">
        <v>52</v>
      </c>
      <c r="E124" s="86" t="s">
        <v>52</v>
      </c>
      <c r="F124" s="86" t="s">
        <v>52</v>
      </c>
      <c r="G124" s="86" t="s">
        <v>52</v>
      </c>
      <c r="H124" s="67">
        <v>0</v>
      </c>
      <c r="I124" s="67" t="s">
        <v>52</v>
      </c>
      <c r="J124" s="67" t="s">
        <v>52</v>
      </c>
      <c r="K124" s="86" t="s">
        <v>52</v>
      </c>
      <c r="L124" s="86" t="s">
        <v>52</v>
      </c>
      <c r="M124" s="86" t="s">
        <v>52</v>
      </c>
    </row>
    <row r="125" spans="1:16" x14ac:dyDescent="0.45">
      <c r="A125" s="70" t="s">
        <v>53</v>
      </c>
      <c r="B125" s="86">
        <v>42.45</v>
      </c>
      <c r="C125" s="86">
        <v>40.64</v>
      </c>
      <c r="D125" s="86">
        <v>49.14</v>
      </c>
      <c r="E125" s="86">
        <v>59.66</v>
      </c>
      <c r="F125" s="86">
        <v>73.77</v>
      </c>
      <c r="G125" s="86">
        <v>52.96</v>
      </c>
      <c r="H125" s="67">
        <v>42.27</v>
      </c>
      <c r="I125" s="67">
        <v>40.1</v>
      </c>
      <c r="J125" s="67">
        <v>48.36</v>
      </c>
      <c r="K125" s="86">
        <v>58.62</v>
      </c>
      <c r="L125" s="86">
        <v>72.48</v>
      </c>
      <c r="M125" s="86">
        <v>52.15</v>
      </c>
    </row>
    <row r="126" spans="1:16" x14ac:dyDescent="0.45">
      <c r="A126" s="70" t="s">
        <v>55</v>
      </c>
      <c r="B126" s="86">
        <v>0</v>
      </c>
      <c r="C126" s="86" t="s">
        <v>52</v>
      </c>
      <c r="D126" s="86" t="s">
        <v>52</v>
      </c>
      <c r="E126" s="86" t="s">
        <v>52</v>
      </c>
      <c r="F126" s="86" t="s">
        <v>52</v>
      </c>
      <c r="G126" s="86" t="s">
        <v>52</v>
      </c>
      <c r="H126" s="67">
        <v>0</v>
      </c>
      <c r="I126" s="67" t="s">
        <v>52</v>
      </c>
      <c r="J126" s="67" t="s">
        <v>52</v>
      </c>
      <c r="K126" s="86" t="s">
        <v>52</v>
      </c>
      <c r="L126" s="86" t="s">
        <v>52</v>
      </c>
      <c r="M126" s="86" t="s">
        <v>52</v>
      </c>
    </row>
    <row r="127" spans="1:16" x14ac:dyDescent="0.45">
      <c r="A127" s="77" t="s">
        <v>56</v>
      </c>
      <c r="B127" s="87">
        <f t="shared" ref="B127:M127" si="30">SUM(B120:B126)</f>
        <v>212.37</v>
      </c>
      <c r="C127" s="87">
        <f t="shared" si="30"/>
        <v>234.75</v>
      </c>
      <c r="D127" s="87">
        <f t="shared" si="30"/>
        <v>245.45999999999998</v>
      </c>
      <c r="E127" s="87">
        <f t="shared" si="30"/>
        <v>280.38</v>
      </c>
      <c r="F127" s="87">
        <f t="shared" si="30"/>
        <v>291.77</v>
      </c>
      <c r="G127" s="87">
        <f t="shared" si="30"/>
        <v>272.06</v>
      </c>
      <c r="H127" s="79">
        <f t="shared" si="30"/>
        <v>211.20000000000002</v>
      </c>
      <c r="I127" s="79">
        <f t="shared" si="30"/>
        <v>232.38</v>
      </c>
      <c r="J127" s="79">
        <f t="shared" si="30"/>
        <v>242.89999999999998</v>
      </c>
      <c r="K127" s="79">
        <f t="shared" si="30"/>
        <v>277.02</v>
      </c>
      <c r="L127" s="79">
        <f t="shared" si="30"/>
        <v>287.53000000000003</v>
      </c>
      <c r="M127" s="87">
        <f t="shared" si="30"/>
        <v>267.68</v>
      </c>
    </row>
    <row r="150" spans="1:16" x14ac:dyDescent="0.45">
      <c r="A150" s="83"/>
      <c r="B150" s="83"/>
      <c r="C150" s="83"/>
      <c r="D150" s="83"/>
      <c r="E150" s="83"/>
      <c r="F150" s="83"/>
      <c r="G150" s="83"/>
      <c r="H150" s="64"/>
      <c r="I150" s="64"/>
      <c r="J150" s="64"/>
      <c r="K150" s="64"/>
      <c r="L150" s="64"/>
      <c r="M150" s="83"/>
      <c r="N150" s="83"/>
      <c r="O150" s="83"/>
      <c r="P150" s="83"/>
    </row>
    <row r="151" spans="1:16" x14ac:dyDescent="0.45">
      <c r="A151" s="83"/>
      <c r="B151" s="89" t="s">
        <v>18</v>
      </c>
      <c r="C151" s="89"/>
      <c r="D151" s="89"/>
      <c r="E151" s="89"/>
      <c r="F151" s="89"/>
      <c r="G151" s="89" t="s">
        <v>21</v>
      </c>
      <c r="H151" s="89"/>
      <c r="I151" s="89"/>
      <c r="J151" s="89"/>
      <c r="K151" s="89"/>
      <c r="L151" s="89" t="s">
        <v>24</v>
      </c>
      <c r="M151" s="89"/>
      <c r="N151" s="89"/>
      <c r="O151" s="89"/>
      <c r="P151" s="89"/>
    </row>
    <row r="152" spans="1:16" x14ac:dyDescent="0.45">
      <c r="A152" s="83"/>
      <c r="B152" s="90">
        <f>C119</f>
        <v>2559</v>
      </c>
      <c r="C152" s="90">
        <f>D119</f>
        <v>2560</v>
      </c>
      <c r="D152" s="90">
        <f>E119</f>
        <v>2561</v>
      </c>
      <c r="E152" s="90">
        <f>F119</f>
        <v>2562</v>
      </c>
      <c r="F152" s="90">
        <f>G119</f>
        <v>2563</v>
      </c>
      <c r="G152" s="90">
        <f>B152</f>
        <v>2559</v>
      </c>
      <c r="H152" s="91">
        <f t="shared" ref="H152:K152" si="31">C152</f>
        <v>2560</v>
      </c>
      <c r="I152" s="91">
        <f t="shared" si="31"/>
        <v>2561</v>
      </c>
      <c r="J152" s="91">
        <f t="shared" si="31"/>
        <v>2562</v>
      </c>
      <c r="K152" s="91">
        <f t="shared" si="31"/>
        <v>2563</v>
      </c>
      <c r="L152" s="91">
        <f>G152</f>
        <v>2559</v>
      </c>
      <c r="M152" s="90">
        <f t="shared" ref="M152:P152" si="32">H152</f>
        <v>2560</v>
      </c>
      <c r="N152" s="90">
        <f t="shared" si="32"/>
        <v>2561</v>
      </c>
      <c r="O152" s="90">
        <f t="shared" si="32"/>
        <v>2562</v>
      </c>
      <c r="P152" s="90">
        <f t="shared" si="32"/>
        <v>2563</v>
      </c>
    </row>
    <row r="153" spans="1:16" x14ac:dyDescent="0.45">
      <c r="A153" s="83" t="str">
        <f>A7</f>
        <v>ระดับโรงเรียน</v>
      </c>
      <c r="B153" s="92">
        <f t="shared" ref="B153:F156" si="33">C16</f>
        <v>81</v>
      </c>
      <c r="C153" s="92">
        <f t="shared" si="33"/>
        <v>90</v>
      </c>
      <c r="D153" s="92">
        <f t="shared" si="33"/>
        <v>93</v>
      </c>
      <c r="E153" s="92">
        <f t="shared" si="33"/>
        <v>91</v>
      </c>
      <c r="F153" s="92">
        <f t="shared" si="33"/>
        <v>92.5</v>
      </c>
      <c r="G153" s="92">
        <f t="shared" ref="G153:K156" si="34">C36</f>
        <v>25</v>
      </c>
      <c r="H153" s="93">
        <f t="shared" si="34"/>
        <v>24</v>
      </c>
      <c r="I153" s="93">
        <f t="shared" si="34"/>
        <v>23</v>
      </c>
      <c r="J153" s="93">
        <f t="shared" si="34"/>
        <v>22</v>
      </c>
      <c r="K153" s="93">
        <f t="shared" si="34"/>
        <v>20</v>
      </c>
      <c r="L153" s="93">
        <f>C45</f>
        <v>55.12</v>
      </c>
      <c r="M153" s="92">
        <f t="shared" ref="M153:P156" si="35">D45</f>
        <v>57.7</v>
      </c>
      <c r="N153" s="92">
        <f t="shared" si="35"/>
        <v>67.78</v>
      </c>
      <c r="O153" s="92">
        <f t="shared" si="35"/>
        <v>66.61</v>
      </c>
      <c r="P153" s="92">
        <f t="shared" si="35"/>
        <v>64.73</v>
      </c>
    </row>
    <row r="154" spans="1:16" x14ac:dyDescent="0.45">
      <c r="A154" s="83" t="str">
        <f>A8</f>
        <v>ระดับจังหวัด</v>
      </c>
      <c r="B154" s="92">
        <f t="shared" si="33"/>
        <v>83</v>
      </c>
      <c r="C154" s="92">
        <f t="shared" si="33"/>
        <v>93</v>
      </c>
      <c r="D154" s="92">
        <f t="shared" si="33"/>
        <v>98</v>
      </c>
      <c r="E154" s="92">
        <f t="shared" si="33"/>
        <v>97</v>
      </c>
      <c r="F154" s="92">
        <f t="shared" si="33"/>
        <v>93.75</v>
      </c>
      <c r="G154" s="92">
        <f t="shared" si="34"/>
        <v>12</v>
      </c>
      <c r="H154" s="93">
        <f t="shared" si="34"/>
        <v>11</v>
      </c>
      <c r="I154" s="93">
        <f t="shared" si="34"/>
        <v>14</v>
      </c>
      <c r="J154" s="93">
        <f t="shared" si="34"/>
        <v>11</v>
      </c>
      <c r="K154" s="93">
        <f t="shared" si="34"/>
        <v>10</v>
      </c>
      <c r="L154" s="93">
        <f t="shared" ref="L154:L156" si="36">C46</f>
        <v>48.27</v>
      </c>
      <c r="M154" s="92">
        <f t="shared" si="35"/>
        <v>49.92</v>
      </c>
      <c r="N154" s="92">
        <f t="shared" si="35"/>
        <v>56.56</v>
      </c>
      <c r="O154" s="92">
        <f t="shared" si="35"/>
        <v>56.74</v>
      </c>
      <c r="P154" s="92">
        <f t="shared" si="35"/>
        <v>55.53</v>
      </c>
    </row>
    <row r="155" spans="1:16" x14ac:dyDescent="0.45">
      <c r="A155" s="83" t="str">
        <f>A9</f>
        <v>ระดับสังกัด</v>
      </c>
      <c r="B155" s="92">
        <f t="shared" si="33"/>
        <v>94</v>
      </c>
      <c r="C155" s="92">
        <f t="shared" si="33"/>
        <v>97</v>
      </c>
      <c r="D155" s="92">
        <f t="shared" si="33"/>
        <v>100</v>
      </c>
      <c r="E155" s="92">
        <f t="shared" si="33"/>
        <v>99</v>
      </c>
      <c r="F155" s="92">
        <f t="shared" si="33"/>
        <v>98.75</v>
      </c>
      <c r="G155" s="92">
        <f t="shared" si="34"/>
        <v>0</v>
      </c>
      <c r="H155" s="93">
        <f t="shared" si="34"/>
        <v>0</v>
      </c>
      <c r="I155" s="93">
        <f t="shared" si="34"/>
        <v>0</v>
      </c>
      <c r="J155" s="93">
        <f t="shared" si="34"/>
        <v>4</v>
      </c>
      <c r="K155" s="93">
        <f t="shared" si="34"/>
        <v>3.75</v>
      </c>
      <c r="L155" s="93">
        <f t="shared" si="36"/>
        <v>46.81</v>
      </c>
      <c r="M155" s="92">
        <f t="shared" si="35"/>
        <v>48.77</v>
      </c>
      <c r="N155" s="92">
        <f t="shared" si="35"/>
        <v>55.04</v>
      </c>
      <c r="O155" s="92">
        <f t="shared" si="35"/>
        <v>55.91</v>
      </c>
      <c r="P155" s="92">
        <f t="shared" si="35"/>
        <v>55.18</v>
      </c>
    </row>
    <row r="156" spans="1:16" x14ac:dyDescent="0.45">
      <c r="A156" s="83" t="str">
        <f>A10</f>
        <v>ระดับประเทศ</v>
      </c>
      <c r="B156" s="92">
        <f t="shared" si="33"/>
        <v>94</v>
      </c>
      <c r="C156" s="92">
        <f t="shared" si="33"/>
        <v>98</v>
      </c>
      <c r="D156" s="92">
        <f t="shared" si="33"/>
        <v>100</v>
      </c>
      <c r="E156" s="92">
        <f t="shared" si="33"/>
        <v>99</v>
      </c>
      <c r="F156" s="92">
        <f t="shared" si="33"/>
        <v>100</v>
      </c>
      <c r="G156" s="92">
        <f t="shared" si="34"/>
        <v>0</v>
      </c>
      <c r="H156" s="93">
        <f t="shared" si="34"/>
        <v>0</v>
      </c>
      <c r="I156" s="93">
        <f t="shared" si="34"/>
        <v>0</v>
      </c>
      <c r="J156" s="93">
        <f t="shared" si="34"/>
        <v>0</v>
      </c>
      <c r="K156" s="93">
        <f t="shared" si="34"/>
        <v>0</v>
      </c>
      <c r="L156" s="93">
        <f t="shared" si="36"/>
        <v>46.36</v>
      </c>
      <c r="M156" s="92">
        <f t="shared" si="35"/>
        <v>48.29</v>
      </c>
      <c r="N156" s="92">
        <f t="shared" si="35"/>
        <v>54.52</v>
      </c>
      <c r="O156" s="92">
        <f t="shared" si="35"/>
        <v>55.14</v>
      </c>
      <c r="P156" s="92">
        <f t="shared" si="35"/>
        <v>54.29</v>
      </c>
    </row>
    <row r="157" spans="1:16" x14ac:dyDescent="0.45">
      <c r="A157" s="83"/>
      <c r="B157" s="83"/>
      <c r="C157" s="83"/>
      <c r="D157" s="83"/>
      <c r="E157" s="83"/>
      <c r="F157" s="83"/>
      <c r="G157" s="83"/>
      <c r="H157" s="64"/>
      <c r="I157" s="64"/>
      <c r="J157" s="64"/>
      <c r="K157" s="64"/>
      <c r="L157" s="64"/>
      <c r="M157" s="83"/>
      <c r="N157" s="83"/>
      <c r="O157" s="83"/>
      <c r="P157" s="83"/>
    </row>
    <row r="158" spans="1:16" x14ac:dyDescent="0.45">
      <c r="A158" s="83"/>
      <c r="B158" s="83"/>
      <c r="C158" s="83"/>
      <c r="D158" s="83"/>
      <c r="E158" s="83"/>
      <c r="F158" s="83"/>
      <c r="G158" s="83"/>
      <c r="H158" s="64"/>
      <c r="I158" s="64"/>
      <c r="J158" s="64"/>
      <c r="K158" s="64"/>
      <c r="L158" s="64"/>
      <c r="M158" s="83"/>
      <c r="N158" s="83"/>
      <c r="O158" s="83"/>
      <c r="P158" s="83"/>
    </row>
    <row r="159" spans="1:16" x14ac:dyDescent="0.45">
      <c r="A159" s="83"/>
      <c r="B159" s="83"/>
      <c r="C159" s="83"/>
      <c r="D159" s="83"/>
      <c r="E159" s="83"/>
      <c r="F159" s="83"/>
      <c r="G159" s="83"/>
      <c r="H159" s="64"/>
      <c r="I159" s="64"/>
      <c r="J159" s="64"/>
      <c r="K159" s="64"/>
      <c r="L159" s="64"/>
      <c r="M159" s="83"/>
      <c r="N159" s="83"/>
      <c r="O159" s="83"/>
      <c r="P159" s="83"/>
    </row>
    <row r="160" spans="1:16" x14ac:dyDescent="0.45">
      <c r="A160" s="83"/>
      <c r="B160" s="83"/>
      <c r="C160" s="83"/>
      <c r="D160" s="83"/>
      <c r="E160" s="83"/>
      <c r="F160" s="83"/>
      <c r="G160" s="83"/>
      <c r="H160" s="64"/>
      <c r="I160" s="64"/>
      <c r="J160" s="64"/>
      <c r="K160" s="64"/>
      <c r="L160" s="64"/>
      <c r="M160" s="83"/>
      <c r="N160" s="83"/>
      <c r="O160" s="83"/>
      <c r="P160" s="83"/>
    </row>
    <row r="161" spans="1:16" x14ac:dyDescent="0.45">
      <c r="A161" s="83"/>
      <c r="B161" s="83"/>
      <c r="C161" s="83"/>
      <c r="D161" s="83"/>
      <c r="E161" s="83"/>
      <c r="F161" s="83"/>
      <c r="G161" s="83"/>
      <c r="H161" s="64"/>
      <c r="I161" s="64"/>
      <c r="J161" s="64"/>
      <c r="K161" s="64"/>
      <c r="L161" s="64"/>
      <c r="M161" s="83"/>
      <c r="N161" s="83"/>
      <c r="O161" s="83"/>
      <c r="P161" s="83"/>
    </row>
    <row r="162" spans="1:16" x14ac:dyDescent="0.45">
      <c r="A162" s="83"/>
      <c r="B162" s="83"/>
      <c r="C162" s="83"/>
      <c r="D162" s="83"/>
      <c r="E162" s="83"/>
      <c r="F162" s="83"/>
      <c r="G162" s="83"/>
      <c r="H162" s="64"/>
      <c r="I162" s="64"/>
      <c r="J162" s="64"/>
      <c r="K162" s="64"/>
      <c r="L162" s="64"/>
      <c r="M162" s="83"/>
      <c r="N162" s="83"/>
      <c r="O162" s="83"/>
      <c r="P162" s="83"/>
    </row>
    <row r="163" spans="1:16" x14ac:dyDescent="0.45">
      <c r="A163" s="83"/>
      <c r="B163" s="83"/>
      <c r="C163" s="83"/>
      <c r="D163" s="83"/>
      <c r="E163" s="83"/>
      <c r="F163" s="83"/>
      <c r="G163" s="83"/>
      <c r="H163" s="64"/>
      <c r="I163" s="64"/>
      <c r="J163" s="64"/>
      <c r="K163" s="64"/>
      <c r="L163" s="64"/>
      <c r="M163" s="83"/>
      <c r="N163" s="83"/>
      <c r="O163" s="83"/>
      <c r="P163" s="83"/>
    </row>
    <row r="164" spans="1:16" x14ac:dyDescent="0.45">
      <c r="A164" s="83"/>
      <c r="B164" s="83"/>
      <c r="C164" s="83"/>
      <c r="D164" s="83"/>
      <c r="E164" s="83"/>
      <c r="F164" s="83"/>
      <c r="G164" s="83"/>
      <c r="H164" s="64"/>
      <c r="I164" s="64"/>
      <c r="J164" s="64"/>
      <c r="K164" s="64"/>
      <c r="L164" s="64"/>
      <c r="M164" s="83"/>
      <c r="N164" s="83"/>
      <c r="O164" s="83"/>
      <c r="P164" s="83"/>
    </row>
    <row r="165" spans="1:16" x14ac:dyDescent="0.45">
      <c r="A165" s="83"/>
      <c r="B165" s="83"/>
      <c r="C165" s="83"/>
      <c r="D165" s="83"/>
      <c r="E165" s="83"/>
      <c r="F165" s="83"/>
      <c r="G165" s="83"/>
      <c r="H165" s="64"/>
      <c r="I165" s="64"/>
      <c r="J165" s="64"/>
      <c r="K165" s="64"/>
      <c r="L165" s="64"/>
      <c r="M165" s="83"/>
      <c r="N165" s="83"/>
      <c r="O165" s="83"/>
      <c r="P165" s="83"/>
    </row>
    <row r="166" spans="1:16" x14ac:dyDescent="0.45">
      <c r="A166" s="83"/>
      <c r="B166" s="83"/>
      <c r="C166" s="83"/>
      <c r="D166" s="83"/>
      <c r="E166" s="83"/>
      <c r="F166" s="83"/>
      <c r="G166" s="83"/>
      <c r="H166" s="64"/>
      <c r="I166" s="64"/>
      <c r="J166" s="64"/>
      <c r="K166" s="64"/>
      <c r="L166" s="64"/>
      <c r="M166" s="83"/>
      <c r="N166" s="83"/>
      <c r="O166" s="83"/>
      <c r="P166" s="83"/>
    </row>
    <row r="167" spans="1:16" x14ac:dyDescent="0.45">
      <c r="A167" s="83"/>
      <c r="B167" s="83"/>
      <c r="C167" s="83"/>
      <c r="D167" s="83"/>
      <c r="E167" s="83"/>
      <c r="F167" s="83"/>
      <c r="G167" s="83"/>
      <c r="H167" s="64"/>
      <c r="I167" s="64"/>
      <c r="J167" s="64"/>
      <c r="K167" s="64"/>
      <c r="L167" s="64"/>
      <c r="M167" s="83"/>
      <c r="N167" s="83"/>
      <c r="O167" s="83"/>
      <c r="P167" s="83"/>
    </row>
    <row r="168" spans="1:16" x14ac:dyDescent="0.45">
      <c r="B168" s="83"/>
      <c r="C168" s="83"/>
      <c r="D168" s="83"/>
      <c r="E168" s="83"/>
      <c r="F168" s="83"/>
      <c r="G168" s="83"/>
      <c r="H168" s="64"/>
      <c r="I168" s="64"/>
      <c r="J168" s="64"/>
      <c r="K168" s="64"/>
      <c r="L168" s="64"/>
      <c r="M168" s="83"/>
      <c r="N168" s="83"/>
      <c r="O168" s="83"/>
      <c r="P168" s="83"/>
    </row>
    <row r="169" spans="1:16" x14ac:dyDescent="0.45">
      <c r="B169" s="83"/>
      <c r="C169" s="83"/>
      <c r="D169" s="83"/>
      <c r="E169" s="83"/>
      <c r="F169" s="83"/>
      <c r="G169" s="83"/>
      <c r="H169" s="64"/>
      <c r="I169" s="64"/>
      <c r="J169" s="64"/>
      <c r="K169" s="64"/>
      <c r="L169" s="64"/>
      <c r="M169" s="83"/>
      <c r="N169" s="83"/>
      <c r="O169" s="83"/>
      <c r="P169" s="83"/>
    </row>
  </sheetData>
  <mergeCells count="79">
    <mergeCell ref="B151:F151"/>
    <mergeCell ref="G151:K151"/>
    <mergeCell ref="L151:P151"/>
    <mergeCell ref="A114:M114"/>
    <mergeCell ref="A115:M115"/>
    <mergeCell ref="A116:A119"/>
    <mergeCell ref="B116:M116"/>
    <mergeCell ref="B117:M117"/>
    <mergeCell ref="B118:G118"/>
    <mergeCell ref="H118:M118"/>
    <mergeCell ref="B97:E97"/>
    <mergeCell ref="B98:E98"/>
    <mergeCell ref="A101:A104"/>
    <mergeCell ref="B101:M101"/>
    <mergeCell ref="B102:M102"/>
    <mergeCell ref="B103:G103"/>
    <mergeCell ref="H103:M103"/>
    <mergeCell ref="B91:E91"/>
    <mergeCell ref="B92:E92"/>
    <mergeCell ref="B93:E93"/>
    <mergeCell ref="B94:E94"/>
    <mergeCell ref="B95:E95"/>
    <mergeCell ref="B96:E96"/>
    <mergeCell ref="A86:K86"/>
    <mergeCell ref="A87:K87"/>
    <mergeCell ref="A88:K88"/>
    <mergeCell ref="A89:A90"/>
    <mergeCell ref="B89:E90"/>
    <mergeCell ref="F89:K89"/>
    <mergeCell ref="A69:G69"/>
    <mergeCell ref="A70:A71"/>
    <mergeCell ref="B70:G70"/>
    <mergeCell ref="H70:M70"/>
    <mergeCell ref="A77:G77"/>
    <mergeCell ref="B78:G78"/>
    <mergeCell ref="A58:M58"/>
    <mergeCell ref="A59:M59"/>
    <mergeCell ref="A60:M60"/>
    <mergeCell ref="A61:A63"/>
    <mergeCell ref="B61:G61"/>
    <mergeCell ref="H61:M61"/>
    <mergeCell ref="B62:G62"/>
    <mergeCell ref="H62:M62"/>
    <mergeCell ref="A50:L50"/>
    <mergeCell ref="A51:A53"/>
    <mergeCell ref="B51:G51"/>
    <mergeCell ref="H51:L51"/>
    <mergeCell ref="B52:G52"/>
    <mergeCell ref="H52:L52"/>
    <mergeCell ref="A41:L41"/>
    <mergeCell ref="A42:A44"/>
    <mergeCell ref="B42:G42"/>
    <mergeCell ref="H42:L42"/>
    <mergeCell ref="B43:G43"/>
    <mergeCell ref="H43:L43"/>
    <mergeCell ref="A30:L30"/>
    <mergeCell ref="A31:L31"/>
    <mergeCell ref="A32:L32"/>
    <mergeCell ref="A33:A35"/>
    <mergeCell ref="B33:G33"/>
    <mergeCell ref="H33:L33"/>
    <mergeCell ref="B34:G34"/>
    <mergeCell ref="H34:L34"/>
    <mergeCell ref="A12:L12"/>
    <mergeCell ref="A13:A15"/>
    <mergeCell ref="B13:G13"/>
    <mergeCell ref="H13:L13"/>
    <mergeCell ref="M13:P13"/>
    <mergeCell ref="B14:G14"/>
    <mergeCell ref="H14:L14"/>
    <mergeCell ref="M14:P14"/>
    <mergeCell ref="A1:L1"/>
    <mergeCell ref="A2:L2"/>
    <mergeCell ref="A3:L3"/>
    <mergeCell ref="A4:A6"/>
    <mergeCell ref="B4:G4"/>
    <mergeCell ref="H4:L4"/>
    <mergeCell ref="B5:G5"/>
    <mergeCell ref="H5:L5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136" zoomScaleNormal="100" workbookViewId="0">
      <selection activeCell="R184" sqref="R184"/>
    </sheetView>
  </sheetViews>
  <sheetFormatPr defaultColWidth="9.140625" defaultRowHeight="22.5" x14ac:dyDescent="0.45"/>
  <cols>
    <col min="1" max="1" width="19.28515625" style="5" bestFit="1" customWidth="1"/>
    <col min="2" max="13" width="10.7109375" style="5" customWidth="1"/>
    <col min="14" max="14" width="5.7109375" style="5" customWidth="1"/>
    <col min="15" max="15" width="2" style="5" customWidth="1"/>
    <col min="16" max="16" width="3.7109375" style="5" customWidth="1"/>
    <col min="17" max="17" width="5.85546875" style="5" customWidth="1"/>
    <col min="18" max="18" width="9.28515625" style="5" bestFit="1" customWidth="1"/>
    <col min="19" max="16384" width="9.140625" style="5"/>
  </cols>
  <sheetData>
    <row r="1" spans="1:18" ht="23.25" x14ac:dyDescent="0.5">
      <c r="A1" s="1" t="str">
        <f>'[1]ม.6ภาษาไทย-2563'!A1:L1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</row>
    <row r="2" spans="1:18" ht="23.25" x14ac:dyDescent="0.5">
      <c r="A2" s="6" t="s">
        <v>238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  <c r="Q2" s="4"/>
      <c r="R2" s="4"/>
    </row>
    <row r="3" spans="1:18" ht="23.25" x14ac:dyDescent="0.5">
      <c r="A3" s="251"/>
      <c r="B3" s="252"/>
      <c r="C3" s="252"/>
      <c r="D3" s="252"/>
      <c r="E3" s="253" t="s">
        <v>4</v>
      </c>
      <c r="F3" s="253"/>
      <c r="G3" s="252" t="s">
        <v>239</v>
      </c>
      <c r="H3" s="252"/>
      <c r="I3" s="252"/>
      <c r="J3" s="252"/>
      <c r="K3" s="252"/>
      <c r="L3" s="255"/>
      <c r="M3" s="10"/>
      <c r="N3" s="10"/>
      <c r="O3" s="10"/>
      <c r="P3" s="10"/>
      <c r="Q3" s="10"/>
      <c r="R3" s="10"/>
    </row>
    <row r="4" spans="1:18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  <c r="Q4" s="4"/>
      <c r="R4" s="10"/>
    </row>
    <row r="5" spans="1:18" ht="23.25" x14ac:dyDescent="0.5">
      <c r="A5" s="15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  <c r="Q5" s="4"/>
      <c r="R5" s="10"/>
    </row>
    <row r="6" spans="1:18" ht="23.25" x14ac:dyDescent="0.5">
      <c r="A6" s="19"/>
      <c r="B6" s="35">
        <f>'[1]ม.6สังคม-2563'!B6</f>
        <v>2558</v>
      </c>
      <c r="C6" s="35">
        <f>'[1]ม.6สังคม-2563'!C6</f>
        <v>2559</v>
      </c>
      <c r="D6" s="35">
        <f>'[1]ม.6สังคม-2563'!D6</f>
        <v>2560</v>
      </c>
      <c r="E6" s="35">
        <f>'[1]ม.6สังคม-2563'!E6</f>
        <v>2561</v>
      </c>
      <c r="F6" s="35">
        <f>'[1]ม.6สังคม-2563'!F6</f>
        <v>2562</v>
      </c>
      <c r="G6" s="35">
        <f>'[1]ม.6สังคม-2563'!G6</f>
        <v>2563</v>
      </c>
      <c r="H6" s="35" t="str">
        <f>'[1]ม.6สังคม-2563'!H6</f>
        <v>58/59</v>
      </c>
      <c r="I6" s="35" t="str">
        <f>'[1]ม.6สังคม-2563'!I6</f>
        <v>59/60</v>
      </c>
      <c r="J6" s="35" t="str">
        <f>'[1]ม.6สังคม-2563'!J6</f>
        <v>60/61</v>
      </c>
      <c r="K6" s="35" t="str">
        <f>'[1]ม.6สังคม-2563'!K6</f>
        <v>61/62</v>
      </c>
      <c r="L6" s="35" t="str">
        <f>'[1]ม.6สังคม-2563'!L6</f>
        <v>62/63</v>
      </c>
      <c r="M6" s="10"/>
      <c r="N6" s="10"/>
      <c r="O6" s="10"/>
      <c r="P6" s="10"/>
      <c r="Q6" s="10"/>
      <c r="R6" s="10"/>
    </row>
    <row r="7" spans="1:18" x14ac:dyDescent="0.45">
      <c r="A7" s="23" t="s">
        <v>13</v>
      </c>
      <c r="B7" s="24">
        <v>526</v>
      </c>
      <c r="C7" s="24">
        <v>499</v>
      </c>
      <c r="D7" s="24">
        <v>447</v>
      </c>
      <c r="E7" s="24">
        <v>498</v>
      </c>
      <c r="F7" s="24">
        <v>474</v>
      </c>
      <c r="G7" s="24">
        <v>498</v>
      </c>
      <c r="H7" s="117">
        <f>C7-B7</f>
        <v>-27</v>
      </c>
      <c r="I7" s="117">
        <f>D7-C7</f>
        <v>-52</v>
      </c>
      <c r="J7" s="117">
        <f>E7-D7</f>
        <v>51</v>
      </c>
      <c r="K7" s="117">
        <f>F7-E7</f>
        <v>-24</v>
      </c>
      <c r="L7" s="117">
        <f>G7-F7</f>
        <v>24</v>
      </c>
      <c r="M7" s="26"/>
      <c r="N7" s="27"/>
      <c r="O7" s="27"/>
      <c r="P7" s="27"/>
      <c r="Q7" s="27"/>
      <c r="R7" s="27"/>
    </row>
    <row r="8" spans="1:18" x14ac:dyDescent="0.45">
      <c r="A8" s="23" t="s">
        <v>14</v>
      </c>
      <c r="B8" s="24">
        <v>4785</v>
      </c>
      <c r="C8" s="24">
        <v>3993</v>
      </c>
      <c r="D8" s="24">
        <v>3512</v>
      </c>
      <c r="E8" s="24">
        <v>3452</v>
      </c>
      <c r="F8" s="24">
        <v>3422</v>
      </c>
      <c r="G8" s="24">
        <v>3407</v>
      </c>
      <c r="H8" s="117">
        <f t="shared" ref="H8:L10" si="0">C8-B8</f>
        <v>-792</v>
      </c>
      <c r="I8" s="117">
        <f t="shared" si="0"/>
        <v>-481</v>
      </c>
      <c r="J8" s="117">
        <f t="shared" si="0"/>
        <v>-60</v>
      </c>
      <c r="K8" s="117">
        <f t="shared" si="0"/>
        <v>-30</v>
      </c>
      <c r="L8" s="117">
        <f t="shared" si="0"/>
        <v>-15</v>
      </c>
      <c r="M8" s="26"/>
      <c r="N8" s="27"/>
      <c r="O8" s="27"/>
      <c r="P8" s="27"/>
      <c r="Q8" s="27"/>
      <c r="R8" s="27"/>
    </row>
    <row r="9" spans="1:18" x14ac:dyDescent="0.45">
      <c r="A9" s="23" t="s">
        <v>15</v>
      </c>
      <c r="B9" s="24">
        <v>336869</v>
      </c>
      <c r="C9" s="24">
        <v>299381</v>
      </c>
      <c r="D9" s="24">
        <v>289451</v>
      </c>
      <c r="E9" s="24">
        <v>288073</v>
      </c>
      <c r="F9" s="24">
        <v>280308</v>
      </c>
      <c r="G9" s="24">
        <v>280511</v>
      </c>
      <c r="H9" s="117">
        <f t="shared" si="0"/>
        <v>-37488</v>
      </c>
      <c r="I9" s="117">
        <f t="shared" si="0"/>
        <v>-9930</v>
      </c>
      <c r="J9" s="117">
        <f t="shared" si="0"/>
        <v>-1378</v>
      </c>
      <c r="K9" s="117">
        <f t="shared" si="0"/>
        <v>-7765</v>
      </c>
      <c r="L9" s="117">
        <f t="shared" si="0"/>
        <v>203</v>
      </c>
      <c r="M9" s="26"/>
      <c r="N9" s="27"/>
      <c r="O9" s="27"/>
      <c r="P9" s="27"/>
      <c r="Q9" s="27"/>
      <c r="R9" s="27"/>
    </row>
    <row r="10" spans="1:18" x14ac:dyDescent="0.45">
      <c r="A10" s="23" t="s">
        <v>16</v>
      </c>
      <c r="B10" s="24">
        <v>430877</v>
      </c>
      <c r="C10" s="24">
        <v>423417</v>
      </c>
      <c r="D10" s="24">
        <v>372587</v>
      </c>
      <c r="E10" s="24">
        <v>373148</v>
      </c>
      <c r="F10" s="24">
        <v>363678</v>
      </c>
      <c r="G10" s="24">
        <v>365170</v>
      </c>
      <c r="H10" s="117">
        <f t="shared" si="0"/>
        <v>-7460</v>
      </c>
      <c r="I10" s="117">
        <f t="shared" si="0"/>
        <v>-50830</v>
      </c>
      <c r="J10" s="117">
        <f t="shared" si="0"/>
        <v>561</v>
      </c>
      <c r="K10" s="117">
        <f t="shared" si="0"/>
        <v>-9470</v>
      </c>
      <c r="L10" s="117">
        <f t="shared" si="0"/>
        <v>1492</v>
      </c>
      <c r="M10" s="26"/>
      <c r="N10" s="27"/>
      <c r="O10" s="27"/>
      <c r="P10" s="27"/>
      <c r="Q10" s="27"/>
      <c r="R10" s="27"/>
    </row>
    <row r="11" spans="1:18" x14ac:dyDescent="0.45">
      <c r="A11" s="28"/>
      <c r="B11" s="29"/>
      <c r="C11" s="29"/>
      <c r="D11" s="29"/>
      <c r="E11" s="29"/>
      <c r="F11" s="29"/>
      <c r="G11" s="29"/>
      <c r="H11" s="118"/>
      <c r="I11" s="119"/>
      <c r="J11" s="119"/>
      <c r="K11" s="27"/>
      <c r="L11" s="27"/>
      <c r="M11" s="27"/>
      <c r="N11" s="27"/>
      <c r="O11" s="27"/>
      <c r="P11" s="27"/>
      <c r="Q11" s="27"/>
      <c r="R11" s="27"/>
    </row>
    <row r="12" spans="1:18" ht="23.25" x14ac:dyDescent="0.5">
      <c r="A12" s="251"/>
      <c r="B12" s="252"/>
      <c r="C12" s="252"/>
      <c r="D12" s="252"/>
      <c r="E12" s="253" t="s">
        <v>18</v>
      </c>
      <c r="F12" s="253"/>
      <c r="G12" s="252" t="str">
        <f>G3</f>
        <v>วิชาภาษาอังกฤษ</v>
      </c>
      <c r="H12" s="252"/>
      <c r="I12" s="252"/>
      <c r="J12" s="252"/>
      <c r="K12" s="252"/>
      <c r="L12" s="255"/>
      <c r="M12" s="27"/>
      <c r="N12" s="27"/>
      <c r="O12" s="27"/>
      <c r="P12" s="27"/>
      <c r="Q12" s="27"/>
      <c r="R12" s="27"/>
    </row>
    <row r="13" spans="1:18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34"/>
      <c r="N13" s="34"/>
      <c r="O13" s="34"/>
      <c r="P13" s="34"/>
      <c r="Q13" s="34"/>
      <c r="R13" s="27"/>
    </row>
    <row r="14" spans="1:18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34"/>
      <c r="N14" s="34"/>
      <c r="O14" s="34"/>
      <c r="P14" s="34"/>
      <c r="Q14" s="34"/>
      <c r="R14" s="27"/>
    </row>
    <row r="15" spans="1:18" ht="23.25" x14ac:dyDescent="0.5">
      <c r="A15" s="19"/>
      <c r="B15" s="35">
        <f>'[1]ม.6สังคม-2563'!B15</f>
        <v>2558</v>
      </c>
      <c r="C15" s="35">
        <f>'[1]ม.6สังคม-2563'!C15</f>
        <v>2559</v>
      </c>
      <c r="D15" s="35">
        <f>'[1]ม.6สังคม-2563'!D15</f>
        <v>2560</v>
      </c>
      <c r="E15" s="35">
        <f>'[1]ม.6สังคม-2563'!E15</f>
        <v>2561</v>
      </c>
      <c r="F15" s="35">
        <f>'[1]ม.6สังคม-2563'!F15</f>
        <v>2562</v>
      </c>
      <c r="G15" s="35">
        <f>'[1]ม.6สังคม-2563'!G15</f>
        <v>2563</v>
      </c>
      <c r="H15" s="35" t="str">
        <f>'[1]ม.6สังคม-2563'!H15</f>
        <v>58/59</v>
      </c>
      <c r="I15" s="35" t="str">
        <f>'[1]ม.6สังคม-2563'!I15</f>
        <v>59/60</v>
      </c>
      <c r="J15" s="35" t="str">
        <f>'[1]ม.6สังคม-2563'!J15</f>
        <v>60/61</v>
      </c>
      <c r="K15" s="35" t="str">
        <f>'[1]ม.6สังคม-2563'!K15</f>
        <v>61/62</v>
      </c>
      <c r="L15" s="35" t="str">
        <f>'[1]ม.6สังคม-2563'!L15</f>
        <v>62/63</v>
      </c>
      <c r="M15" s="10"/>
      <c r="N15" s="10"/>
      <c r="O15" s="10"/>
      <c r="P15" s="10"/>
      <c r="Q15" s="10"/>
      <c r="R15" s="27"/>
    </row>
    <row r="16" spans="1:18" x14ac:dyDescent="0.45">
      <c r="A16" s="23" t="s">
        <v>13</v>
      </c>
      <c r="B16" s="36">
        <v>87</v>
      </c>
      <c r="C16" s="36">
        <v>88.75</v>
      </c>
      <c r="D16" s="36">
        <v>88.75</v>
      </c>
      <c r="E16" s="36">
        <v>78.75</v>
      </c>
      <c r="F16" s="36">
        <v>88.75</v>
      </c>
      <c r="G16" s="36">
        <v>90</v>
      </c>
      <c r="H16" s="120">
        <f>C16-B16</f>
        <v>1.75</v>
      </c>
      <c r="I16" s="120">
        <f>D16-C16</f>
        <v>0</v>
      </c>
      <c r="J16" s="120">
        <f>E16-D16</f>
        <v>-10</v>
      </c>
      <c r="K16" s="120">
        <f>F16-E16</f>
        <v>10</v>
      </c>
      <c r="L16" s="120">
        <f>G16-F16</f>
        <v>1.25</v>
      </c>
      <c r="M16" s="27"/>
      <c r="N16" s="27"/>
      <c r="O16" s="27"/>
      <c r="P16" s="27"/>
      <c r="Q16" s="27"/>
      <c r="R16" s="27"/>
    </row>
    <row r="17" spans="1:18" x14ac:dyDescent="0.45">
      <c r="A17" s="23" t="s">
        <v>14</v>
      </c>
      <c r="B17" s="36">
        <v>88</v>
      </c>
      <c r="C17" s="36">
        <v>92.5</v>
      </c>
      <c r="D17" s="36">
        <v>96.25</v>
      </c>
      <c r="E17" s="36">
        <v>93.75</v>
      </c>
      <c r="F17" s="36">
        <v>91.25</v>
      </c>
      <c r="G17" s="36">
        <v>90</v>
      </c>
      <c r="H17" s="120">
        <f t="shared" ref="H17:L19" si="1">C17-B17</f>
        <v>4.5</v>
      </c>
      <c r="I17" s="120">
        <f t="shared" si="1"/>
        <v>3.75</v>
      </c>
      <c r="J17" s="120">
        <f t="shared" si="1"/>
        <v>-2.5</v>
      </c>
      <c r="K17" s="120">
        <f t="shared" si="1"/>
        <v>-2.5</v>
      </c>
      <c r="L17" s="120">
        <f t="shared" si="1"/>
        <v>-1.25</v>
      </c>
      <c r="M17" s="27"/>
      <c r="N17" s="27"/>
      <c r="O17" s="27"/>
      <c r="P17" s="27"/>
      <c r="Q17" s="27"/>
      <c r="R17" s="27"/>
    </row>
    <row r="18" spans="1:18" x14ac:dyDescent="0.45">
      <c r="A18" s="23" t="s">
        <v>15</v>
      </c>
      <c r="B18" s="36">
        <v>99</v>
      </c>
      <c r="C18" s="36">
        <v>98.75</v>
      </c>
      <c r="D18" s="36">
        <v>100</v>
      </c>
      <c r="E18" s="36">
        <v>100</v>
      </c>
      <c r="F18" s="36">
        <v>98.75</v>
      </c>
      <c r="G18" s="36">
        <v>98.75</v>
      </c>
      <c r="H18" s="120">
        <f t="shared" si="1"/>
        <v>-0.25</v>
      </c>
      <c r="I18" s="120">
        <f t="shared" si="1"/>
        <v>1.25</v>
      </c>
      <c r="J18" s="120">
        <f t="shared" si="1"/>
        <v>0</v>
      </c>
      <c r="K18" s="120">
        <f t="shared" si="1"/>
        <v>-1.25</v>
      </c>
      <c r="L18" s="120">
        <f t="shared" si="1"/>
        <v>0</v>
      </c>
      <c r="M18" s="27"/>
      <c r="N18" s="27"/>
      <c r="O18" s="27"/>
      <c r="P18" s="27"/>
      <c r="Q18" s="27"/>
      <c r="R18" s="27"/>
    </row>
    <row r="19" spans="1:18" x14ac:dyDescent="0.45">
      <c r="A19" s="23" t="s">
        <v>16</v>
      </c>
      <c r="B19" s="36">
        <v>99</v>
      </c>
      <c r="C19" s="36">
        <v>100</v>
      </c>
      <c r="D19" s="36">
        <v>100</v>
      </c>
      <c r="E19" s="36">
        <v>100</v>
      </c>
      <c r="F19" s="36">
        <v>100</v>
      </c>
      <c r="G19" s="36">
        <v>98.75</v>
      </c>
      <c r="H19" s="120">
        <f t="shared" si="1"/>
        <v>1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-1.25</v>
      </c>
      <c r="M19" s="27"/>
      <c r="N19" s="27"/>
      <c r="O19" s="27"/>
      <c r="P19" s="27"/>
      <c r="Q19" s="27"/>
      <c r="R19" s="27"/>
    </row>
    <row r="20" spans="1:18" ht="13.5" customHeight="1" x14ac:dyDescent="0.45">
      <c r="A20" s="28"/>
      <c r="B20" s="27"/>
      <c r="C20" s="27"/>
      <c r="D20" s="27"/>
      <c r="E20" s="38"/>
      <c r="F20" s="38"/>
      <c r="G20" s="38"/>
      <c r="H20" s="121"/>
      <c r="I20" s="121"/>
      <c r="J20" s="121"/>
      <c r="K20" s="121"/>
      <c r="L20" s="121"/>
      <c r="M20" s="27"/>
      <c r="N20" s="27"/>
      <c r="O20" s="27"/>
      <c r="P20" s="27"/>
      <c r="Q20" s="27"/>
      <c r="R20" s="27"/>
    </row>
    <row r="21" spans="1:18" ht="23.25" x14ac:dyDescent="0.5">
      <c r="A21" s="251"/>
      <c r="B21" s="252"/>
      <c r="C21" s="252"/>
      <c r="D21" s="252"/>
      <c r="E21" s="253" t="s">
        <v>21</v>
      </c>
      <c r="F21" s="253"/>
      <c r="G21" s="252" t="str">
        <f>G12</f>
        <v>วิชาภาษาอังกฤษ</v>
      </c>
      <c r="H21" s="252"/>
      <c r="I21" s="252"/>
      <c r="J21" s="252"/>
      <c r="K21" s="252"/>
      <c r="L21" s="255"/>
      <c r="M21" s="27"/>
      <c r="N21" s="27"/>
      <c r="O21" s="27"/>
      <c r="P21" s="27"/>
      <c r="Q21" s="27"/>
      <c r="R21" s="27"/>
    </row>
    <row r="22" spans="1:18" ht="23.25" x14ac:dyDescent="0.5">
      <c r="A22" s="11" t="s">
        <v>3</v>
      </c>
      <c r="B22" s="1" t="s">
        <v>21</v>
      </c>
      <c r="C22" s="2"/>
      <c r="D22" s="2"/>
      <c r="E22" s="2"/>
      <c r="F22" s="2"/>
      <c r="G22" s="3"/>
      <c r="H22" s="1" t="s">
        <v>22</v>
      </c>
      <c r="I22" s="2"/>
      <c r="J22" s="2"/>
      <c r="K22" s="2"/>
      <c r="L22" s="3"/>
      <c r="M22" s="27"/>
      <c r="N22" s="27"/>
      <c r="O22" s="27"/>
      <c r="P22" s="27"/>
      <c r="Q22" s="27"/>
      <c r="R22" s="27"/>
    </row>
    <row r="23" spans="1:18" ht="23.25" x14ac:dyDescent="0.5">
      <c r="A23" s="15"/>
      <c r="B23" s="6" t="s">
        <v>6</v>
      </c>
      <c r="C23" s="7"/>
      <c r="D23" s="7"/>
      <c r="E23" s="7"/>
      <c r="F23" s="7"/>
      <c r="G23" s="8"/>
      <c r="H23" s="6" t="s">
        <v>7</v>
      </c>
      <c r="I23" s="7"/>
      <c r="J23" s="7"/>
      <c r="K23" s="7"/>
      <c r="L23" s="8"/>
      <c r="M23" s="27"/>
      <c r="N23" s="27"/>
      <c r="O23" s="27"/>
      <c r="P23" s="27"/>
      <c r="Q23" s="27"/>
      <c r="R23" s="27"/>
    </row>
    <row r="24" spans="1:18" ht="23.25" x14ac:dyDescent="0.5">
      <c r="A24" s="19"/>
      <c r="B24" s="35">
        <f>'[1]ม.6สังคม-2563'!B35</f>
        <v>2558</v>
      </c>
      <c r="C24" s="35">
        <f>'[1]ม.6สังคม-2563'!C35</f>
        <v>2559</v>
      </c>
      <c r="D24" s="35">
        <f>'[1]ม.6สังคม-2563'!D35</f>
        <v>2560</v>
      </c>
      <c r="E24" s="35">
        <f>'[1]ม.6สังคม-2563'!E35</f>
        <v>2561</v>
      </c>
      <c r="F24" s="35">
        <f>'[1]ม.6สังคม-2563'!F35</f>
        <v>2562</v>
      </c>
      <c r="G24" s="35">
        <f>'[1]ม.6สังคม-2563'!G35</f>
        <v>2563</v>
      </c>
      <c r="H24" s="35" t="str">
        <f>'[1]ม.6สังคม-2563'!H35</f>
        <v>58/59</v>
      </c>
      <c r="I24" s="35" t="str">
        <f>'[1]ม.6สังคม-2563'!I35</f>
        <v>59/60</v>
      </c>
      <c r="J24" s="35" t="str">
        <f>'[1]ม.6สังคม-2563'!J35</f>
        <v>60/61</v>
      </c>
      <c r="K24" s="35" t="str">
        <f>'[1]ม.6สังคม-2563'!K35</f>
        <v>61/62</v>
      </c>
      <c r="L24" s="35" t="str">
        <f>'[1]ม.6สังคม-2563'!L35</f>
        <v>62/63</v>
      </c>
      <c r="M24" s="27"/>
      <c r="N24" s="27"/>
      <c r="O24" s="27"/>
      <c r="P24" s="27"/>
      <c r="Q24" s="27"/>
      <c r="R24" s="27"/>
    </row>
    <row r="25" spans="1:18" x14ac:dyDescent="0.45">
      <c r="A25" s="23" t="s">
        <v>13</v>
      </c>
      <c r="B25" s="36">
        <v>9</v>
      </c>
      <c r="C25" s="36">
        <v>12.5</v>
      </c>
      <c r="D25" s="36">
        <v>11.25</v>
      </c>
      <c r="E25" s="36">
        <v>10</v>
      </c>
      <c r="F25" s="36">
        <v>12.5</v>
      </c>
      <c r="G25" s="36">
        <v>11.25</v>
      </c>
      <c r="H25" s="120">
        <f>C25-B25</f>
        <v>3.5</v>
      </c>
      <c r="I25" s="120">
        <f>D25-C25</f>
        <v>-1.25</v>
      </c>
      <c r="J25" s="120">
        <f>E25-D25</f>
        <v>-1.25</v>
      </c>
      <c r="K25" s="120">
        <f>F25-E25</f>
        <v>2.5</v>
      </c>
      <c r="L25" s="120">
        <f>G25-F25</f>
        <v>-1.25</v>
      </c>
      <c r="M25" s="27"/>
      <c r="N25" s="27"/>
      <c r="O25" s="27"/>
      <c r="P25" s="27"/>
      <c r="Q25" s="27"/>
      <c r="R25" s="27"/>
    </row>
    <row r="26" spans="1:18" x14ac:dyDescent="0.45">
      <c r="A26" s="23" t="s">
        <v>14</v>
      </c>
      <c r="B26" s="36">
        <v>7</v>
      </c>
      <c r="C26" s="36">
        <v>7.5</v>
      </c>
      <c r="D26" s="36">
        <v>7.5</v>
      </c>
      <c r="E26" s="36">
        <v>7.5</v>
      </c>
      <c r="F26" s="36">
        <v>8.75</v>
      </c>
      <c r="G26" s="36">
        <v>6.25</v>
      </c>
      <c r="H26" s="120">
        <f t="shared" ref="H26:L28" si="2">C26-B26</f>
        <v>0.5</v>
      </c>
      <c r="I26" s="120">
        <f t="shared" si="2"/>
        <v>0</v>
      </c>
      <c r="J26" s="120">
        <f t="shared" si="2"/>
        <v>0</v>
      </c>
      <c r="K26" s="120">
        <f t="shared" si="2"/>
        <v>1.25</v>
      </c>
      <c r="L26" s="120">
        <f t="shared" si="2"/>
        <v>-2.5</v>
      </c>
      <c r="M26" s="27"/>
      <c r="N26" s="27"/>
      <c r="O26" s="27"/>
      <c r="P26" s="27"/>
      <c r="Q26" s="27"/>
      <c r="R26" s="27"/>
    </row>
    <row r="27" spans="1:18" x14ac:dyDescent="0.45">
      <c r="A27" s="60" t="s">
        <v>15</v>
      </c>
      <c r="B27" s="36">
        <v>0</v>
      </c>
      <c r="C27" s="36">
        <v>2.5</v>
      </c>
      <c r="D27" s="36">
        <v>2.5</v>
      </c>
      <c r="E27" s="36">
        <v>2.5</v>
      </c>
      <c r="F27" s="36">
        <v>1.25</v>
      </c>
      <c r="G27" s="36">
        <v>1.25</v>
      </c>
      <c r="H27" s="120">
        <f t="shared" si="2"/>
        <v>2.5</v>
      </c>
      <c r="I27" s="120">
        <f t="shared" si="2"/>
        <v>0</v>
      </c>
      <c r="J27" s="120">
        <f t="shared" si="2"/>
        <v>0</v>
      </c>
      <c r="K27" s="120">
        <f t="shared" si="2"/>
        <v>-1.25</v>
      </c>
      <c r="L27" s="120">
        <f t="shared" si="2"/>
        <v>0</v>
      </c>
      <c r="M27" s="27"/>
      <c r="N27" s="27"/>
      <c r="O27" s="27"/>
      <c r="P27" s="27"/>
      <c r="Q27" s="27"/>
      <c r="R27" s="27"/>
    </row>
    <row r="28" spans="1:18" x14ac:dyDescent="0.45">
      <c r="A28" s="60" t="s">
        <v>16</v>
      </c>
      <c r="B28" s="36">
        <v>0</v>
      </c>
      <c r="C28" s="36">
        <v>0</v>
      </c>
      <c r="D28" s="36">
        <v>1.25</v>
      </c>
      <c r="E28" s="36">
        <v>2.5</v>
      </c>
      <c r="F28" s="36">
        <v>0</v>
      </c>
      <c r="G28" s="36">
        <v>1.25</v>
      </c>
      <c r="H28" s="120">
        <f t="shared" si="2"/>
        <v>0</v>
      </c>
      <c r="I28" s="120">
        <f t="shared" si="2"/>
        <v>1.25</v>
      </c>
      <c r="J28" s="120">
        <f t="shared" si="2"/>
        <v>1.25</v>
      </c>
      <c r="K28" s="120">
        <f t="shared" si="2"/>
        <v>-2.5</v>
      </c>
      <c r="L28" s="120">
        <f t="shared" si="2"/>
        <v>1.25</v>
      </c>
      <c r="M28" s="27"/>
      <c r="N28" s="27"/>
      <c r="O28" s="27"/>
      <c r="P28" s="27"/>
      <c r="Q28" s="27"/>
      <c r="R28" s="27"/>
    </row>
    <row r="29" spans="1:18" x14ac:dyDescent="0.45">
      <c r="A29" s="28"/>
      <c r="B29" s="38"/>
      <c r="C29" s="38"/>
      <c r="D29" s="38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  <c r="Q29" s="27"/>
      <c r="R29" s="27"/>
    </row>
    <row r="30" spans="1:18" x14ac:dyDescent="0.45">
      <c r="A30" s="28"/>
      <c r="B30" s="38"/>
      <c r="C30" s="38"/>
      <c r="D30" s="38"/>
      <c r="E30" s="38"/>
      <c r="F30" s="38"/>
      <c r="G30" s="38"/>
      <c r="H30" s="121"/>
      <c r="I30" s="121"/>
      <c r="J30" s="121"/>
      <c r="K30" s="121"/>
      <c r="L30" s="121"/>
      <c r="M30" s="27"/>
      <c r="N30" s="27"/>
      <c r="O30" s="27"/>
      <c r="P30" s="27"/>
      <c r="Q30" s="27"/>
      <c r="R30" s="27"/>
    </row>
    <row r="31" spans="1:18" ht="23.25" x14ac:dyDescent="0.5">
      <c r="A31" s="1" t="str">
        <f>'[1]ม.6สังคม-2563'!A30:L30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27"/>
      <c r="N31" s="27"/>
      <c r="O31" s="27"/>
      <c r="P31" s="27"/>
      <c r="Q31" s="27"/>
      <c r="R31" s="27"/>
    </row>
    <row r="32" spans="1:18" ht="23.25" x14ac:dyDescent="0.5">
      <c r="A32" s="6" t="s">
        <v>238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4"/>
      <c r="N32" s="4"/>
      <c r="O32" s="4"/>
      <c r="P32" s="4"/>
      <c r="Q32" s="4"/>
      <c r="R32" s="4"/>
    </row>
    <row r="33" spans="1:18" ht="23.25" x14ac:dyDescent="0.5">
      <c r="A33" s="251"/>
      <c r="B33" s="252"/>
      <c r="C33" s="252"/>
      <c r="D33" s="252"/>
      <c r="E33" s="253" t="s">
        <v>24</v>
      </c>
      <c r="F33" s="253"/>
      <c r="G33" s="252" t="str">
        <f>G21</f>
        <v>วิชาภาษาอังกฤษ</v>
      </c>
      <c r="H33" s="252"/>
      <c r="I33" s="252"/>
      <c r="J33" s="252"/>
      <c r="K33" s="252"/>
      <c r="L33" s="255"/>
      <c r="M33" s="4"/>
      <c r="N33" s="4"/>
      <c r="O33" s="4"/>
      <c r="P33" s="4"/>
      <c r="Q33" s="4"/>
      <c r="R33" s="4"/>
    </row>
    <row r="34" spans="1:18" ht="23.25" x14ac:dyDescent="0.5">
      <c r="A34" s="11" t="s">
        <v>3</v>
      </c>
      <c r="B34" s="1" t="s">
        <v>24</v>
      </c>
      <c r="C34" s="2"/>
      <c r="D34" s="2"/>
      <c r="E34" s="2"/>
      <c r="F34" s="2"/>
      <c r="G34" s="3"/>
      <c r="H34" s="1" t="s">
        <v>25</v>
      </c>
      <c r="I34" s="2"/>
      <c r="J34" s="2"/>
      <c r="K34" s="2"/>
      <c r="L34" s="3"/>
      <c r="M34" s="4"/>
      <c r="N34" s="4"/>
      <c r="O34" s="4"/>
      <c r="P34" s="4"/>
      <c r="Q34" s="4"/>
      <c r="R34" s="4"/>
    </row>
    <row r="35" spans="1:18" ht="23.25" x14ac:dyDescent="0.5">
      <c r="A35" s="15"/>
      <c r="B35" s="6" t="s">
        <v>6</v>
      </c>
      <c r="C35" s="7"/>
      <c r="D35" s="7"/>
      <c r="E35" s="7"/>
      <c r="F35" s="7"/>
      <c r="G35" s="8"/>
      <c r="H35" s="6" t="s">
        <v>7</v>
      </c>
      <c r="I35" s="7"/>
      <c r="J35" s="7"/>
      <c r="K35" s="7"/>
      <c r="L35" s="8"/>
      <c r="M35" s="4"/>
      <c r="N35" s="4"/>
      <c r="O35" s="4"/>
      <c r="P35" s="4"/>
      <c r="Q35" s="4"/>
      <c r="R35" s="4"/>
    </row>
    <row r="36" spans="1:18" ht="23.25" x14ac:dyDescent="0.5">
      <c r="A36" s="19"/>
      <c r="B36" s="35">
        <f>'[1]ม.6สังคม-2563'!B35</f>
        <v>2558</v>
      </c>
      <c r="C36" s="35">
        <f>'[1]ม.6สังคม-2563'!C35</f>
        <v>2559</v>
      </c>
      <c r="D36" s="35">
        <f>'[1]ม.6สังคม-2563'!D35</f>
        <v>2560</v>
      </c>
      <c r="E36" s="35">
        <f>'[1]ม.6สังคม-2563'!E35</f>
        <v>2561</v>
      </c>
      <c r="F36" s="35">
        <f>'[1]ม.6สังคม-2563'!F35</f>
        <v>2562</v>
      </c>
      <c r="G36" s="35">
        <f>'[1]ม.6สังคม-2563'!G35</f>
        <v>2563</v>
      </c>
      <c r="H36" s="35" t="str">
        <f>'[1]ม.6สังคม-2563'!H35</f>
        <v>58/59</v>
      </c>
      <c r="I36" s="35" t="str">
        <f>'[1]ม.6สังคม-2563'!I35</f>
        <v>59/60</v>
      </c>
      <c r="J36" s="35" t="str">
        <f>'[1]ม.6สังคม-2563'!J35</f>
        <v>60/61</v>
      </c>
      <c r="K36" s="35" t="str">
        <f>'[1]ม.6สังคม-2563'!K35</f>
        <v>61/62</v>
      </c>
      <c r="L36" s="35" t="str">
        <f>'[1]ม.6สังคม-2563'!L35</f>
        <v>62/63</v>
      </c>
      <c r="M36" s="4"/>
      <c r="N36" s="4"/>
      <c r="O36" s="4"/>
      <c r="P36" s="4"/>
      <c r="Q36" s="4"/>
      <c r="R36" s="4"/>
    </row>
    <row r="37" spans="1:18" ht="23.25" x14ac:dyDescent="0.5">
      <c r="A37" s="23" t="s">
        <v>13</v>
      </c>
      <c r="B37" s="36">
        <v>31.9</v>
      </c>
      <c r="C37" s="36">
        <v>33.380000000000003</v>
      </c>
      <c r="D37" s="36">
        <v>34.270000000000003</v>
      </c>
      <c r="E37" s="36">
        <v>36.229999999999997</v>
      </c>
      <c r="F37" s="36">
        <v>32.58</v>
      </c>
      <c r="G37" s="36">
        <v>34.69</v>
      </c>
      <c r="H37" s="120">
        <f>C37-B37</f>
        <v>1.480000000000004</v>
      </c>
      <c r="I37" s="120">
        <f>D37-C37</f>
        <v>0.89000000000000057</v>
      </c>
      <c r="J37" s="120">
        <f>E37-D37</f>
        <v>1.9599999999999937</v>
      </c>
      <c r="K37" s="120">
        <f>F37-E37</f>
        <v>-3.6499999999999986</v>
      </c>
      <c r="L37" s="120">
        <f>G37-F37</f>
        <v>2.1099999999999994</v>
      </c>
      <c r="M37" s="4"/>
      <c r="N37" s="4"/>
      <c r="O37" s="4"/>
      <c r="P37" s="4"/>
      <c r="Q37" s="4"/>
      <c r="R37" s="4"/>
    </row>
    <row r="38" spans="1:18" ht="23.25" x14ac:dyDescent="0.5">
      <c r="A38" s="23" t="s">
        <v>14</v>
      </c>
      <c r="B38" s="36">
        <v>25.72</v>
      </c>
      <c r="C38" s="36">
        <v>28.77</v>
      </c>
      <c r="D38" s="36">
        <v>29.98</v>
      </c>
      <c r="E38" s="36">
        <v>32.700000000000003</v>
      </c>
      <c r="F38" s="36">
        <v>29.69</v>
      </c>
      <c r="G38" s="36">
        <v>30.26</v>
      </c>
      <c r="H38" s="120">
        <f t="shared" ref="H38:L40" si="3">C38-B38</f>
        <v>3.0500000000000007</v>
      </c>
      <c r="I38" s="120">
        <f t="shared" si="3"/>
        <v>1.2100000000000009</v>
      </c>
      <c r="J38" s="120">
        <f t="shared" si="3"/>
        <v>2.7200000000000024</v>
      </c>
      <c r="K38" s="120">
        <f t="shared" si="3"/>
        <v>-3.0100000000000016</v>
      </c>
      <c r="L38" s="120">
        <f t="shared" si="3"/>
        <v>0.57000000000000028</v>
      </c>
      <c r="M38" s="4"/>
      <c r="N38" s="4"/>
      <c r="O38" s="4"/>
      <c r="P38" s="4"/>
      <c r="Q38" s="4"/>
      <c r="R38" s="4"/>
    </row>
    <row r="39" spans="1:18" ht="23.25" x14ac:dyDescent="0.5">
      <c r="A39" s="23" t="s">
        <v>15</v>
      </c>
      <c r="B39" s="36">
        <v>24.68</v>
      </c>
      <c r="C39" s="36">
        <v>27.35</v>
      </c>
      <c r="D39" s="36">
        <v>27.91</v>
      </c>
      <c r="E39" s="36">
        <v>31.15</v>
      </c>
      <c r="F39" s="36">
        <v>28.97</v>
      </c>
      <c r="G39" s="36">
        <v>29.73</v>
      </c>
      <c r="H39" s="120">
        <f t="shared" si="3"/>
        <v>2.6700000000000017</v>
      </c>
      <c r="I39" s="120">
        <f t="shared" si="3"/>
        <v>0.55999999999999872</v>
      </c>
      <c r="J39" s="120">
        <f t="shared" si="3"/>
        <v>3.2399999999999984</v>
      </c>
      <c r="K39" s="120">
        <f t="shared" si="3"/>
        <v>-2.1799999999999997</v>
      </c>
      <c r="L39" s="120">
        <f t="shared" si="3"/>
        <v>0.76000000000000156</v>
      </c>
      <c r="M39" s="4"/>
      <c r="N39" s="4"/>
      <c r="O39" s="4"/>
      <c r="P39" s="4"/>
      <c r="Q39" s="4"/>
      <c r="R39" s="4"/>
    </row>
    <row r="40" spans="1:18" ht="23.25" x14ac:dyDescent="0.5">
      <c r="A40" s="23" t="s">
        <v>16</v>
      </c>
      <c r="B40" s="36">
        <v>24.98</v>
      </c>
      <c r="C40" s="36">
        <v>27.76</v>
      </c>
      <c r="D40" s="36">
        <v>28.31</v>
      </c>
      <c r="E40" s="36">
        <v>31.41</v>
      </c>
      <c r="F40" s="36">
        <v>29.2</v>
      </c>
      <c r="G40" s="36">
        <v>29.94</v>
      </c>
      <c r="H40" s="120">
        <f t="shared" si="3"/>
        <v>2.7800000000000011</v>
      </c>
      <c r="I40" s="120">
        <f t="shared" si="3"/>
        <v>0.54999999999999716</v>
      </c>
      <c r="J40" s="120">
        <f t="shared" si="3"/>
        <v>3.1000000000000014</v>
      </c>
      <c r="K40" s="120">
        <f t="shared" si="3"/>
        <v>-2.2100000000000009</v>
      </c>
      <c r="L40" s="120">
        <f t="shared" si="3"/>
        <v>0.74000000000000199</v>
      </c>
      <c r="M40" s="4"/>
      <c r="N40" s="4"/>
      <c r="O40" s="4"/>
      <c r="P40" s="4"/>
      <c r="Q40" s="4"/>
      <c r="R40" s="4"/>
    </row>
    <row r="41" spans="1:18" ht="23.25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3.25" x14ac:dyDescent="0.5">
      <c r="A42" s="251" t="s">
        <v>81</v>
      </c>
      <c r="B42" s="252"/>
      <c r="C42" s="252"/>
      <c r="D42" s="252"/>
      <c r="E42" s="253" t="s">
        <v>212</v>
      </c>
      <c r="F42" s="253"/>
      <c r="G42" s="252" t="str">
        <f>G33</f>
        <v>วิชาภาษาอังกฤษ</v>
      </c>
      <c r="H42" s="252"/>
      <c r="I42" s="252" t="s">
        <v>213</v>
      </c>
      <c r="J42" s="252"/>
      <c r="K42" s="252"/>
      <c r="L42" s="255"/>
      <c r="M42" s="4"/>
      <c r="N42" s="4"/>
      <c r="O42" s="4"/>
      <c r="P42" s="4"/>
      <c r="Q42" s="4"/>
      <c r="R42" s="4"/>
    </row>
    <row r="43" spans="1:18" ht="23.25" x14ac:dyDescent="0.5">
      <c r="A43" s="11" t="s">
        <v>3</v>
      </c>
      <c r="B43" s="1" t="s">
        <v>27</v>
      </c>
      <c r="C43" s="2"/>
      <c r="D43" s="2"/>
      <c r="E43" s="2"/>
      <c r="F43" s="2"/>
      <c r="G43" s="3"/>
      <c r="H43" s="1" t="s">
        <v>27</v>
      </c>
      <c r="I43" s="2"/>
      <c r="J43" s="2"/>
      <c r="K43" s="2"/>
      <c r="L43" s="3"/>
      <c r="M43" s="27"/>
      <c r="N43" s="27"/>
      <c r="O43" s="27"/>
      <c r="P43" s="27"/>
      <c r="Q43" s="27"/>
      <c r="R43" s="27"/>
    </row>
    <row r="44" spans="1:18" ht="23.25" x14ac:dyDescent="0.5">
      <c r="A44" s="15"/>
      <c r="B44" s="6" t="s">
        <v>6</v>
      </c>
      <c r="C44" s="7"/>
      <c r="D44" s="7"/>
      <c r="E44" s="7"/>
      <c r="F44" s="7"/>
      <c r="G44" s="8"/>
      <c r="H44" s="6" t="s">
        <v>7</v>
      </c>
      <c r="I44" s="7"/>
      <c r="J44" s="7"/>
      <c r="K44" s="7"/>
      <c r="L44" s="8"/>
      <c r="M44" s="27"/>
      <c r="N44" s="27"/>
      <c r="O44" s="27"/>
      <c r="P44" s="27"/>
      <c r="Q44" s="27"/>
      <c r="R44" s="27"/>
    </row>
    <row r="45" spans="1:18" ht="23.25" x14ac:dyDescent="0.5">
      <c r="A45" s="19"/>
      <c r="B45" s="35">
        <f>'[1]ม.6สังคม-2563'!B44</f>
        <v>2558</v>
      </c>
      <c r="C45" s="35">
        <f>'[1]ม.6สังคม-2563'!C44</f>
        <v>2559</v>
      </c>
      <c r="D45" s="35">
        <f>'[1]ม.6สังคม-2563'!D44</f>
        <v>2560</v>
      </c>
      <c r="E45" s="35">
        <f>'[1]ม.6สังคม-2563'!E44</f>
        <v>2561</v>
      </c>
      <c r="F45" s="35">
        <f>'[1]ม.6สังคม-2563'!F44</f>
        <v>2562</v>
      </c>
      <c r="G45" s="35">
        <f>'[1]ม.6สังคม-2563'!G44</f>
        <v>2563</v>
      </c>
      <c r="H45" s="35" t="str">
        <f>'[1]ม.6สังคม-2563'!H44</f>
        <v>58/59</v>
      </c>
      <c r="I45" s="35" t="str">
        <f>'[1]ม.6สังคม-2563'!I44</f>
        <v>59/60</v>
      </c>
      <c r="J45" s="35" t="str">
        <f>'[1]ม.6สังคม-2563'!J44</f>
        <v>60/61</v>
      </c>
      <c r="K45" s="35" t="str">
        <f>'[1]ม.6สังคม-2563'!K44</f>
        <v>61/62</v>
      </c>
      <c r="L45" s="35" t="str">
        <f>'[1]ม.6สังคม-2563'!L44</f>
        <v>62/63</v>
      </c>
      <c r="M45" s="27"/>
      <c r="N45" s="27"/>
      <c r="O45" s="27"/>
      <c r="P45" s="27"/>
      <c r="Q45" s="27"/>
      <c r="R45" s="27"/>
    </row>
    <row r="46" spans="1:18" x14ac:dyDescent="0.45">
      <c r="A46" s="23" t="s">
        <v>14</v>
      </c>
      <c r="B46" s="42">
        <f t="shared" ref="B46:G46" si="4">B37-B38</f>
        <v>6.18</v>
      </c>
      <c r="C46" s="42">
        <f t="shared" si="4"/>
        <v>4.610000000000003</v>
      </c>
      <c r="D46" s="42">
        <f t="shared" si="4"/>
        <v>4.2900000000000027</v>
      </c>
      <c r="E46" s="42">
        <f t="shared" si="4"/>
        <v>3.529999999999994</v>
      </c>
      <c r="F46" s="42">
        <f t="shared" si="4"/>
        <v>2.889999999999997</v>
      </c>
      <c r="G46" s="42">
        <f t="shared" si="4"/>
        <v>4.4299999999999962</v>
      </c>
      <c r="H46" s="96">
        <f>C46-B46</f>
        <v>-1.5699999999999967</v>
      </c>
      <c r="I46" s="96">
        <f t="shared" ref="I46:L48" si="5">D46-C46</f>
        <v>-0.32000000000000028</v>
      </c>
      <c r="J46" s="96">
        <f t="shared" si="5"/>
        <v>-0.76000000000000867</v>
      </c>
      <c r="K46" s="96">
        <f t="shared" si="5"/>
        <v>-0.63999999999999702</v>
      </c>
      <c r="L46" s="96">
        <f t="shared" si="5"/>
        <v>1.5399999999999991</v>
      </c>
      <c r="M46" s="27"/>
      <c r="N46" s="27"/>
      <c r="O46" s="27"/>
      <c r="P46" s="27"/>
      <c r="Q46" s="27"/>
      <c r="R46" s="27"/>
    </row>
    <row r="47" spans="1:18" x14ac:dyDescent="0.45">
      <c r="A47" s="23" t="s">
        <v>15</v>
      </c>
      <c r="B47" s="42">
        <f t="shared" ref="B47:G47" si="6">B37-B39</f>
        <v>7.2199999999999989</v>
      </c>
      <c r="C47" s="42">
        <f t="shared" si="6"/>
        <v>6.0300000000000011</v>
      </c>
      <c r="D47" s="42">
        <f t="shared" si="6"/>
        <v>6.360000000000003</v>
      </c>
      <c r="E47" s="42">
        <f t="shared" si="6"/>
        <v>5.0799999999999983</v>
      </c>
      <c r="F47" s="42">
        <f t="shared" si="6"/>
        <v>3.6099999999999994</v>
      </c>
      <c r="G47" s="42">
        <f t="shared" si="6"/>
        <v>4.9599999999999973</v>
      </c>
      <c r="H47" s="96">
        <f t="shared" ref="H47:H48" si="7">C47-B47</f>
        <v>-1.1899999999999977</v>
      </c>
      <c r="I47" s="96">
        <f t="shared" si="5"/>
        <v>0.33000000000000185</v>
      </c>
      <c r="J47" s="96">
        <f t="shared" si="5"/>
        <v>-1.2800000000000047</v>
      </c>
      <c r="K47" s="96">
        <f t="shared" si="5"/>
        <v>-1.4699999999999989</v>
      </c>
      <c r="L47" s="96">
        <f t="shared" si="5"/>
        <v>1.3499999999999979</v>
      </c>
      <c r="M47" s="27"/>
      <c r="N47" s="27"/>
      <c r="O47" s="27"/>
      <c r="P47" s="27"/>
      <c r="Q47" s="27"/>
      <c r="R47" s="27"/>
    </row>
    <row r="48" spans="1:18" x14ac:dyDescent="0.45">
      <c r="A48" s="23" t="s">
        <v>16</v>
      </c>
      <c r="B48" s="42">
        <f t="shared" ref="B48:G48" si="8">B37-B40</f>
        <v>6.9199999999999982</v>
      </c>
      <c r="C48" s="42">
        <f t="shared" si="8"/>
        <v>5.620000000000001</v>
      </c>
      <c r="D48" s="42">
        <f t="shared" si="8"/>
        <v>5.9600000000000044</v>
      </c>
      <c r="E48" s="42">
        <f t="shared" si="8"/>
        <v>4.8199999999999967</v>
      </c>
      <c r="F48" s="42">
        <f t="shared" si="8"/>
        <v>3.379999999999999</v>
      </c>
      <c r="G48" s="42">
        <f t="shared" si="8"/>
        <v>4.7499999999999964</v>
      </c>
      <c r="H48" s="96">
        <f t="shared" si="7"/>
        <v>-1.2999999999999972</v>
      </c>
      <c r="I48" s="96">
        <f t="shared" si="5"/>
        <v>0.34000000000000341</v>
      </c>
      <c r="J48" s="96">
        <f t="shared" si="5"/>
        <v>-1.1400000000000077</v>
      </c>
      <c r="K48" s="96">
        <f t="shared" si="5"/>
        <v>-1.4399999999999977</v>
      </c>
      <c r="L48" s="96">
        <f t="shared" si="5"/>
        <v>1.3699999999999974</v>
      </c>
      <c r="M48" s="27"/>
      <c r="N48" s="27"/>
      <c r="O48" s="27"/>
      <c r="P48" s="27"/>
      <c r="Q48" s="27"/>
      <c r="R48" s="27"/>
    </row>
    <row r="49" spans="1:18" x14ac:dyDescent="0.45">
      <c r="A49" s="28"/>
      <c r="B49" s="43"/>
      <c r="C49" s="43"/>
      <c r="D49" s="43"/>
      <c r="E49" s="43"/>
      <c r="F49" s="43"/>
      <c r="G49" s="43"/>
      <c r="H49" s="97"/>
      <c r="I49" s="97"/>
      <c r="J49" s="97"/>
      <c r="K49" s="97"/>
      <c r="L49" s="97"/>
      <c r="M49" s="27"/>
      <c r="N49" s="27"/>
      <c r="O49" s="27"/>
      <c r="P49" s="27"/>
      <c r="Q49" s="27"/>
      <c r="R49" s="27"/>
    </row>
    <row r="50" spans="1:18" x14ac:dyDescent="0.45">
      <c r="A50" s="28"/>
      <c r="B50" s="43"/>
      <c r="C50" s="43"/>
      <c r="D50" s="43"/>
      <c r="E50" s="43"/>
      <c r="F50" s="43"/>
      <c r="G50" s="43"/>
      <c r="H50" s="97"/>
      <c r="I50" s="97"/>
      <c r="J50" s="97"/>
      <c r="K50" s="97"/>
      <c r="L50" s="97"/>
      <c r="M50" s="27"/>
      <c r="N50" s="27"/>
      <c r="O50" s="27"/>
      <c r="P50" s="27"/>
      <c r="Q50" s="27"/>
      <c r="R50" s="27"/>
    </row>
    <row r="51" spans="1:18" x14ac:dyDescent="0.45">
      <c r="A51" s="28"/>
      <c r="B51" s="43"/>
      <c r="C51" s="43"/>
      <c r="D51" s="43"/>
      <c r="E51" s="43"/>
      <c r="F51" s="43"/>
      <c r="G51" s="43"/>
      <c r="H51" s="97"/>
      <c r="I51" s="97"/>
      <c r="J51" s="97"/>
      <c r="K51" s="97"/>
      <c r="L51" s="97"/>
      <c r="M51" s="27"/>
      <c r="N51" s="27"/>
      <c r="O51" s="27"/>
      <c r="P51" s="27"/>
      <c r="Q51" s="27"/>
      <c r="R51" s="27"/>
    </row>
    <row r="52" spans="1:18" x14ac:dyDescent="0.45">
      <c r="A52" s="28"/>
      <c r="B52" s="43"/>
      <c r="C52" s="43"/>
      <c r="D52" s="43"/>
      <c r="E52" s="43"/>
      <c r="F52" s="43"/>
      <c r="G52" s="43"/>
      <c r="H52" s="97"/>
      <c r="I52" s="97"/>
      <c r="J52" s="97"/>
      <c r="K52" s="97"/>
      <c r="L52" s="97"/>
      <c r="M52" s="27"/>
      <c r="N52" s="27"/>
      <c r="O52" s="27"/>
      <c r="P52" s="27"/>
      <c r="Q52" s="27"/>
      <c r="R52" s="27"/>
    </row>
    <row r="53" spans="1:18" x14ac:dyDescent="0.45">
      <c r="A53" s="28"/>
      <c r="B53" s="43"/>
      <c r="C53" s="43"/>
      <c r="D53" s="43"/>
      <c r="E53" s="43"/>
      <c r="F53" s="43"/>
      <c r="G53" s="43"/>
      <c r="H53" s="97"/>
      <c r="I53" s="97"/>
      <c r="J53" s="97"/>
      <c r="K53" s="97"/>
      <c r="L53" s="97"/>
      <c r="M53" s="27"/>
      <c r="N53" s="27"/>
      <c r="O53" s="27"/>
      <c r="P53" s="27"/>
      <c r="Q53" s="27"/>
      <c r="R53" s="27"/>
    </row>
    <row r="54" spans="1:18" x14ac:dyDescent="0.45">
      <c r="A54" s="28"/>
      <c r="B54" s="43"/>
      <c r="C54" s="43"/>
      <c r="D54" s="43"/>
      <c r="E54" s="43"/>
      <c r="F54" s="43"/>
      <c r="G54" s="43"/>
      <c r="H54" s="97"/>
      <c r="I54" s="97"/>
      <c r="J54" s="97"/>
      <c r="K54" s="97"/>
      <c r="L54" s="97"/>
      <c r="M54" s="27"/>
      <c r="N54" s="27"/>
      <c r="O54" s="27"/>
      <c r="P54" s="27"/>
      <c r="Q54" s="27"/>
      <c r="R54" s="27"/>
    </row>
    <row r="55" spans="1:18" x14ac:dyDescent="0.45">
      <c r="A55" s="28"/>
      <c r="B55" s="43"/>
      <c r="C55" s="43"/>
      <c r="D55" s="43"/>
      <c r="E55" s="43"/>
      <c r="F55" s="43"/>
      <c r="G55" s="43"/>
      <c r="H55" s="97"/>
      <c r="I55" s="97"/>
      <c r="J55" s="97"/>
      <c r="K55" s="97"/>
      <c r="L55" s="97"/>
      <c r="M55" s="27"/>
      <c r="N55" s="27"/>
      <c r="O55" s="27"/>
      <c r="P55" s="27"/>
      <c r="Q55" s="27"/>
      <c r="R55" s="27"/>
    </row>
    <row r="56" spans="1:18" x14ac:dyDescent="0.45">
      <c r="A56" s="28"/>
      <c r="B56" s="43"/>
      <c r="C56" s="43"/>
      <c r="D56" s="43"/>
      <c r="E56" s="43"/>
      <c r="F56" s="43"/>
      <c r="G56" s="43"/>
      <c r="H56" s="97"/>
      <c r="I56" s="97"/>
      <c r="J56" s="97"/>
      <c r="K56" s="97"/>
      <c r="L56" s="97"/>
      <c r="M56" s="27"/>
      <c r="N56" s="27"/>
      <c r="O56" s="27"/>
      <c r="P56" s="27"/>
      <c r="Q56" s="27"/>
      <c r="R56" s="27"/>
    </row>
    <row r="57" spans="1:18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  <c r="Q57" s="27"/>
      <c r="R57" s="27"/>
    </row>
    <row r="58" spans="1:18" x14ac:dyDescent="0.45">
      <c r="A58" s="28"/>
      <c r="B58" s="43"/>
      <c r="C58" s="43"/>
      <c r="D58" s="43"/>
      <c r="E58" s="43"/>
      <c r="F58" s="43"/>
      <c r="G58" s="43"/>
      <c r="H58" s="97"/>
      <c r="I58" s="97"/>
      <c r="J58" s="97"/>
      <c r="K58" s="97"/>
      <c r="L58" s="97"/>
      <c r="M58" s="27"/>
      <c r="N58" s="27"/>
      <c r="O58" s="27"/>
      <c r="P58" s="27"/>
      <c r="Q58" s="27"/>
      <c r="R58" s="27"/>
    </row>
    <row r="59" spans="1:18" ht="23.25" x14ac:dyDescent="0.5">
      <c r="A59" s="1" t="str">
        <f>'[1]ม.6สังคม-2563'!A58:M58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7"/>
      <c r="O59" s="27"/>
      <c r="P59" s="27"/>
      <c r="Q59" s="27"/>
      <c r="R59" s="27"/>
    </row>
    <row r="60" spans="1:18" ht="23.25" x14ac:dyDescent="0.5">
      <c r="A60" s="6" t="s">
        <v>238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27"/>
      <c r="O60" s="27"/>
      <c r="P60" s="27"/>
      <c r="Q60" s="27"/>
      <c r="R60" s="27"/>
    </row>
    <row r="61" spans="1:18" ht="26.25" x14ac:dyDescent="0.55000000000000004">
      <c r="A61" s="256"/>
      <c r="B61" s="257"/>
      <c r="C61" s="257"/>
      <c r="D61" s="257"/>
      <c r="E61" s="258" t="s">
        <v>34</v>
      </c>
      <c r="F61" s="258"/>
      <c r="G61" s="257" t="str">
        <f>G42</f>
        <v>วิชาภาษาอังกฤษ</v>
      </c>
      <c r="H61" s="257"/>
      <c r="I61" s="257"/>
      <c r="J61" s="257"/>
      <c r="K61" s="257"/>
      <c r="L61" s="257"/>
      <c r="M61" s="260"/>
      <c r="N61" s="27"/>
      <c r="O61" s="27"/>
      <c r="P61" s="27"/>
      <c r="Q61" s="27"/>
      <c r="R61" s="27"/>
    </row>
    <row r="62" spans="1:18" ht="23.25" x14ac:dyDescent="0.5">
      <c r="A62" s="15" t="s">
        <v>3</v>
      </c>
      <c r="B62" s="122" t="s">
        <v>29</v>
      </c>
      <c r="C62" s="123"/>
      <c r="D62" s="123"/>
      <c r="E62" s="123"/>
      <c r="F62" s="123"/>
      <c r="G62" s="124"/>
      <c r="H62" s="47" t="s">
        <v>30</v>
      </c>
      <c r="I62" s="48"/>
      <c r="J62" s="48"/>
      <c r="K62" s="48"/>
      <c r="L62" s="48"/>
      <c r="M62" s="49"/>
      <c r="N62" s="27"/>
      <c r="O62" s="27"/>
      <c r="P62" s="27"/>
      <c r="Q62" s="27"/>
      <c r="R62" s="27"/>
    </row>
    <row r="63" spans="1:18" ht="23.25" x14ac:dyDescent="0.5">
      <c r="A63" s="15"/>
      <c r="B63" s="6" t="s">
        <v>6</v>
      </c>
      <c r="C63" s="7"/>
      <c r="D63" s="7"/>
      <c r="E63" s="7"/>
      <c r="F63" s="7"/>
      <c r="G63" s="8"/>
      <c r="H63" s="6" t="s">
        <v>6</v>
      </c>
      <c r="I63" s="7"/>
      <c r="J63" s="7"/>
      <c r="K63" s="7"/>
      <c r="L63" s="7"/>
      <c r="M63" s="8"/>
      <c r="N63" s="27"/>
      <c r="O63" s="27"/>
      <c r="P63" s="27"/>
      <c r="Q63" s="27"/>
      <c r="R63" s="27"/>
    </row>
    <row r="64" spans="1:18" ht="23.25" x14ac:dyDescent="0.5">
      <c r="A64" s="19"/>
      <c r="B64" s="35">
        <f>'[1]ม.6สังคม-2563'!B63</f>
        <v>2558</v>
      </c>
      <c r="C64" s="35">
        <f>'[1]ม.6สังคม-2563'!C63</f>
        <v>2559</v>
      </c>
      <c r="D64" s="35">
        <f>'[1]ม.6สังคม-2563'!D63</f>
        <v>2560</v>
      </c>
      <c r="E64" s="35">
        <f>'[1]ม.6สังคม-2563'!E63</f>
        <v>2561</v>
      </c>
      <c r="F64" s="35">
        <f>'[1]ม.6สังคม-2563'!F63</f>
        <v>2562</v>
      </c>
      <c r="G64" s="35">
        <f>'[1]ม.6สังคม-2563'!G63</f>
        <v>2563</v>
      </c>
      <c r="H64" s="35">
        <f>'[1]ม.6สังคม-2563'!H63</f>
        <v>2558</v>
      </c>
      <c r="I64" s="35">
        <f>'[1]ม.6สังคม-2563'!I63</f>
        <v>2559</v>
      </c>
      <c r="J64" s="35">
        <f>'[1]ม.6สังคม-2563'!J63</f>
        <v>2560</v>
      </c>
      <c r="K64" s="35">
        <f>'[1]ม.6สังคม-2563'!K63</f>
        <v>2561</v>
      </c>
      <c r="L64" s="35">
        <f>'[1]ม.6สังคม-2563'!L63</f>
        <v>2562</v>
      </c>
      <c r="M64" s="35">
        <f>'[1]ม.6สังคม-2563'!M63</f>
        <v>2563</v>
      </c>
      <c r="N64" s="27"/>
      <c r="O64" s="27"/>
      <c r="P64" s="27"/>
      <c r="Q64" s="27"/>
      <c r="R64" s="27"/>
    </row>
    <row r="65" spans="1:18" ht="25.5" x14ac:dyDescent="0.45">
      <c r="A65" s="23" t="s">
        <v>13</v>
      </c>
      <c r="B65" s="276">
        <v>11.46</v>
      </c>
      <c r="C65" s="276">
        <v>13.17</v>
      </c>
      <c r="D65" s="276">
        <v>13.45</v>
      </c>
      <c r="E65" s="276">
        <v>12.86</v>
      </c>
      <c r="F65" s="276">
        <v>12.21</v>
      </c>
      <c r="G65" s="276">
        <v>13.53</v>
      </c>
      <c r="H65" s="276">
        <v>29.5</v>
      </c>
      <c r="I65" s="276">
        <v>30</v>
      </c>
      <c r="J65" s="276">
        <v>31.25</v>
      </c>
      <c r="K65" s="276">
        <v>33.75</v>
      </c>
      <c r="L65" s="276">
        <v>30</v>
      </c>
      <c r="M65" s="276">
        <v>32.5</v>
      </c>
      <c r="N65" s="27"/>
      <c r="O65" s="27"/>
      <c r="P65" s="27"/>
      <c r="Q65" s="27"/>
      <c r="R65" s="27"/>
    </row>
    <row r="66" spans="1:18" ht="25.5" x14ac:dyDescent="0.45">
      <c r="A66" s="23" t="s">
        <v>14</v>
      </c>
      <c r="B66" s="276">
        <v>11.58</v>
      </c>
      <c r="C66" s="276">
        <v>13.29</v>
      </c>
      <c r="D66" s="276">
        <v>14.94</v>
      </c>
      <c r="E66" s="276">
        <v>15.38</v>
      </c>
      <c r="F66" s="276">
        <v>13.6</v>
      </c>
      <c r="G66" s="276">
        <v>13.84</v>
      </c>
      <c r="H66" s="276">
        <v>23</v>
      </c>
      <c r="I66" s="276">
        <v>25</v>
      </c>
      <c r="J66" s="276">
        <v>25</v>
      </c>
      <c r="K66" s="276">
        <v>27.5</v>
      </c>
      <c r="L66" s="276">
        <v>23.75</v>
      </c>
      <c r="M66" s="276">
        <v>26.25</v>
      </c>
      <c r="N66" s="27"/>
      <c r="O66" s="27"/>
      <c r="P66" s="27"/>
      <c r="Q66" s="27"/>
      <c r="R66" s="27"/>
    </row>
    <row r="67" spans="1:18" ht="25.5" x14ac:dyDescent="0.45">
      <c r="A67" s="23" t="s">
        <v>31</v>
      </c>
      <c r="B67" s="276">
        <v>11.72</v>
      </c>
      <c r="C67" s="276">
        <v>12.64</v>
      </c>
      <c r="D67" s="276">
        <v>13.95</v>
      </c>
      <c r="E67" s="276">
        <v>14.71</v>
      </c>
      <c r="F67" s="276">
        <v>13.51</v>
      </c>
      <c r="G67" s="276">
        <v>13.91</v>
      </c>
      <c r="H67" s="276">
        <v>22</v>
      </c>
      <c r="I67" s="276">
        <v>23.75</v>
      </c>
      <c r="J67" s="276">
        <v>23.75</v>
      </c>
      <c r="K67" s="276">
        <v>26.25</v>
      </c>
      <c r="L67" s="276">
        <v>22.5</v>
      </c>
      <c r="M67" s="276">
        <v>25</v>
      </c>
      <c r="N67" s="27"/>
      <c r="O67" s="27"/>
      <c r="P67" s="27"/>
      <c r="Q67" s="27"/>
      <c r="R67" s="27"/>
    </row>
    <row r="68" spans="1:18" ht="25.5" x14ac:dyDescent="0.45">
      <c r="A68" s="23" t="s">
        <v>16</v>
      </c>
      <c r="B68" s="276">
        <v>12.46</v>
      </c>
      <c r="C68" s="276">
        <v>13.39</v>
      </c>
      <c r="D68" s="276">
        <v>14.65</v>
      </c>
      <c r="E68" s="276">
        <v>15.3</v>
      </c>
      <c r="F68" s="276">
        <v>14.07</v>
      </c>
      <c r="G68" s="276">
        <v>14.4</v>
      </c>
      <c r="H68" s="276">
        <v>22</v>
      </c>
      <c r="I68" s="276">
        <v>23.75</v>
      </c>
      <c r="J68" s="276">
        <v>23.75</v>
      </c>
      <c r="K68" s="276">
        <v>26.25</v>
      </c>
      <c r="L68" s="276">
        <v>22.5</v>
      </c>
      <c r="M68" s="276">
        <v>25</v>
      </c>
      <c r="N68" s="27"/>
      <c r="O68" s="27"/>
      <c r="P68" s="27"/>
      <c r="Q68" s="27"/>
      <c r="R68" s="27"/>
    </row>
    <row r="69" spans="1:18" x14ac:dyDescent="0.45">
      <c r="A69" s="28"/>
      <c r="B69" s="29"/>
      <c r="C69" s="29"/>
      <c r="D69" s="29"/>
      <c r="E69" s="29"/>
      <c r="F69" s="29"/>
      <c r="G69" s="29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6.25" x14ac:dyDescent="0.55000000000000004">
      <c r="A70" s="44" t="s">
        <v>240</v>
      </c>
      <c r="B70" s="45"/>
      <c r="C70" s="45"/>
      <c r="D70" s="45"/>
      <c r="E70" s="45"/>
      <c r="F70" s="45"/>
      <c r="G70" s="46"/>
      <c r="H70" s="53"/>
      <c r="I70" s="53"/>
      <c r="J70" s="53"/>
      <c r="K70" s="53"/>
      <c r="L70" s="53"/>
      <c r="M70" s="27"/>
      <c r="N70" s="27"/>
      <c r="O70" s="27"/>
      <c r="P70" s="27"/>
      <c r="Q70" s="27"/>
      <c r="R70" s="27"/>
    </row>
    <row r="71" spans="1:18" ht="23.25" x14ac:dyDescent="0.5">
      <c r="A71" s="54" t="s">
        <v>34</v>
      </c>
      <c r="B71" s="9" t="s">
        <v>6</v>
      </c>
      <c r="C71" s="9"/>
      <c r="D71" s="9"/>
      <c r="E71" s="9"/>
      <c r="F71" s="9"/>
      <c r="G71" s="9"/>
      <c r="H71" s="34"/>
      <c r="I71" s="34"/>
      <c r="J71" s="34"/>
      <c r="K71" s="34"/>
      <c r="L71" s="34"/>
      <c r="M71" s="27"/>
      <c r="N71" s="27"/>
      <c r="O71" s="27"/>
      <c r="P71" s="27"/>
      <c r="Q71" s="27"/>
      <c r="R71" s="27"/>
    </row>
    <row r="72" spans="1:18" ht="23.25" x14ac:dyDescent="0.5">
      <c r="A72" s="54"/>
      <c r="B72" s="35">
        <f>'[1]ม.6สังคม-2563'!B71</f>
        <v>2558</v>
      </c>
      <c r="C72" s="35">
        <f>'[1]ม.6สังคม-2563'!C71</f>
        <v>2559</v>
      </c>
      <c r="D72" s="35">
        <f>'[1]ม.6สังคม-2563'!D71</f>
        <v>2560</v>
      </c>
      <c r="E72" s="35">
        <f>'[1]ม.6สังคม-2563'!E71</f>
        <v>2561</v>
      </c>
      <c r="F72" s="35">
        <f>'[1]ม.6สังคม-2563'!F71</f>
        <v>2562</v>
      </c>
      <c r="G72" s="35">
        <f>'[1]ม.6สังคม-2563'!G71</f>
        <v>2563</v>
      </c>
      <c r="H72" s="10"/>
      <c r="I72" s="10"/>
      <c r="J72" s="10"/>
      <c r="K72" s="10"/>
      <c r="L72" s="10"/>
      <c r="M72" s="27"/>
      <c r="N72" s="27"/>
      <c r="O72" s="27"/>
      <c r="P72" s="27"/>
      <c r="Q72" s="27"/>
      <c r="R72" s="27"/>
    </row>
    <row r="73" spans="1:18" ht="22.5" customHeight="1" x14ac:dyDescent="0.45">
      <c r="A73" s="55" t="s">
        <v>35</v>
      </c>
      <c r="B73" s="56">
        <f t="shared" ref="B73:G73" si="9">SUM(B37-B40)/B68</f>
        <v>0.55537720706260019</v>
      </c>
      <c r="C73" s="56">
        <f t="shared" si="9"/>
        <v>0.41971620612397315</v>
      </c>
      <c r="D73" s="56">
        <f t="shared" si="9"/>
        <v>0.40682593856655319</v>
      </c>
      <c r="E73" s="56">
        <f t="shared" si="9"/>
        <v>0.31503267973856186</v>
      </c>
      <c r="F73" s="56">
        <f t="shared" si="9"/>
        <v>0.24022743425728493</v>
      </c>
      <c r="G73" s="56">
        <f t="shared" si="9"/>
        <v>0.32986111111111088</v>
      </c>
      <c r="H73" s="57"/>
      <c r="I73" s="57"/>
      <c r="J73" s="57"/>
      <c r="K73" s="57"/>
      <c r="L73" s="57"/>
      <c r="M73" s="27"/>
      <c r="N73" s="27"/>
      <c r="O73" s="27"/>
      <c r="P73" s="27"/>
      <c r="Q73" s="27"/>
      <c r="R73" s="27"/>
    </row>
    <row r="74" spans="1:18" ht="23.25" x14ac:dyDescent="0.45">
      <c r="A74" s="58" t="s">
        <v>36</v>
      </c>
      <c r="B74" s="56">
        <f>SUM(B73*10)+50</f>
        <v>55.553772070626003</v>
      </c>
      <c r="C74" s="56">
        <f t="shared" ref="C74:G74" si="10">SUM(C73*10)+50</f>
        <v>54.19716206123973</v>
      </c>
      <c r="D74" s="56">
        <f t="shared" si="10"/>
        <v>54.068259385665534</v>
      </c>
      <c r="E74" s="56">
        <f t="shared" si="10"/>
        <v>53.150326797385617</v>
      </c>
      <c r="F74" s="56">
        <f t="shared" si="10"/>
        <v>52.402274342572852</v>
      </c>
      <c r="G74" s="56">
        <f t="shared" si="10"/>
        <v>53.298611111111107</v>
      </c>
      <c r="H74" s="57"/>
      <c r="I74" s="57"/>
      <c r="J74" s="57"/>
      <c r="K74" s="57"/>
      <c r="L74" s="57"/>
      <c r="M74" s="27"/>
      <c r="N74" s="27"/>
      <c r="O74" s="27"/>
      <c r="P74" s="27"/>
      <c r="Q74" s="27"/>
      <c r="R74" s="27"/>
    </row>
    <row r="75" spans="1:18" ht="23.25" x14ac:dyDescent="0.45">
      <c r="A75" s="23" t="s">
        <v>37</v>
      </c>
      <c r="B75" s="56">
        <v>0.44506093224853061</v>
      </c>
      <c r="C75" s="56">
        <f>C74-B74</f>
        <v>-1.356610009386273</v>
      </c>
      <c r="D75" s="56">
        <f>D74-C74</f>
        <v>-0.12890267557419577</v>
      </c>
      <c r="E75" s="56">
        <f>E74-D74</f>
        <v>-0.91793258827991764</v>
      </c>
      <c r="F75" s="56">
        <f>F74-E74</f>
        <v>-0.74805245481276472</v>
      </c>
      <c r="G75" s="56">
        <f>G74-F74</f>
        <v>0.89633676853825506</v>
      </c>
      <c r="H75" s="57"/>
      <c r="I75" s="57"/>
      <c r="J75" s="57"/>
      <c r="K75" s="57"/>
      <c r="L75" s="57"/>
      <c r="M75" s="27"/>
      <c r="N75" s="27"/>
      <c r="O75" s="27"/>
      <c r="P75" s="27"/>
      <c r="Q75" s="27"/>
      <c r="R75" s="27"/>
    </row>
    <row r="76" spans="1:18" ht="23.25" x14ac:dyDescent="0.45">
      <c r="A76" s="60" t="s">
        <v>38</v>
      </c>
      <c r="B76" s="56">
        <v>0.80465310456286121</v>
      </c>
      <c r="C76" s="56">
        <f>SUM(C75*100)/B74</f>
        <v>-2.4419764110015834</v>
      </c>
      <c r="D76" s="56">
        <f t="shared" ref="D76:G76" si="11">SUM(D75*100)/C74</f>
        <v>-0.2378402681464078</v>
      </c>
      <c r="E76" s="56">
        <f t="shared" si="11"/>
        <v>-1.6977291274208801</v>
      </c>
      <c r="F76" s="56">
        <f t="shared" si="11"/>
        <v>-1.4074277617603665</v>
      </c>
      <c r="G76" s="56">
        <f t="shared" si="11"/>
        <v>1.7104921108549096</v>
      </c>
      <c r="H76" s="57"/>
      <c r="I76" s="57"/>
      <c r="J76" s="57"/>
      <c r="K76" s="57"/>
      <c r="L76" s="57"/>
      <c r="M76" s="27"/>
      <c r="N76" s="27"/>
      <c r="O76" s="27"/>
      <c r="P76" s="27"/>
      <c r="Q76" s="27"/>
      <c r="R76" s="27"/>
    </row>
    <row r="77" spans="1:18" x14ac:dyDescent="0.45">
      <c r="A77" s="28"/>
      <c r="B77" s="29"/>
      <c r="C77" s="29"/>
      <c r="D77" s="29"/>
      <c r="E77" s="29"/>
      <c r="F77" s="29"/>
      <c r="G77" s="29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3.25" x14ac:dyDescent="0.5">
      <c r="A78" s="83"/>
      <c r="B78" s="83"/>
      <c r="C78" s="83"/>
      <c r="D78" s="63"/>
      <c r="E78" s="63"/>
      <c r="F78" s="10"/>
      <c r="G78" s="63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x14ac:dyDescent="0.45">
      <c r="A79" s="280"/>
      <c r="B79" s="27"/>
      <c r="C79" s="27"/>
      <c r="D79" s="27"/>
      <c r="E79" s="27"/>
      <c r="F79" s="281"/>
      <c r="G79" s="281"/>
      <c r="H79" s="282"/>
      <c r="I79" s="282"/>
      <c r="J79" s="27"/>
      <c r="K79" s="27"/>
      <c r="L79" s="27"/>
      <c r="M79" s="27"/>
      <c r="N79" s="27"/>
      <c r="O79" s="27"/>
      <c r="P79" s="27"/>
      <c r="Q79" s="27"/>
      <c r="R79" s="27"/>
    </row>
    <row r="80" spans="1:18" x14ac:dyDescent="0.45">
      <c r="A80" s="283"/>
      <c r="B80" s="27"/>
      <c r="C80" s="27"/>
      <c r="D80" s="281"/>
      <c r="E80" s="281"/>
      <c r="F80" s="284"/>
      <c r="G80" s="284"/>
      <c r="H80" s="83"/>
      <c r="I80" s="83"/>
      <c r="J80" s="27"/>
      <c r="K80" s="27"/>
      <c r="L80" s="27"/>
      <c r="M80" s="27"/>
      <c r="N80" s="27"/>
      <c r="O80" s="27"/>
      <c r="P80" s="27"/>
      <c r="Q80" s="27"/>
      <c r="R80" s="27"/>
    </row>
    <row r="81" spans="1:18" x14ac:dyDescent="0.45">
      <c r="A81" s="28"/>
      <c r="B81" s="281"/>
      <c r="C81" s="281"/>
      <c r="D81" s="284"/>
      <c r="E81" s="284"/>
      <c r="F81" s="284"/>
      <c r="G81" s="284"/>
      <c r="H81" s="83"/>
      <c r="I81" s="83"/>
      <c r="J81" s="27"/>
      <c r="K81" s="27"/>
      <c r="L81" s="27"/>
      <c r="M81" s="27"/>
      <c r="N81" s="27"/>
      <c r="O81" s="27"/>
      <c r="P81" s="27"/>
      <c r="Q81" s="27"/>
      <c r="R81" s="27"/>
    </row>
    <row r="82" spans="1:18" x14ac:dyDescent="0.45">
      <c r="A82" s="28"/>
      <c r="B82" s="284"/>
      <c r="C82" s="284"/>
      <c r="D82" s="281"/>
      <c r="E82" s="285"/>
      <c r="F82" s="281"/>
      <c r="G82" s="281"/>
      <c r="H82" s="282"/>
      <c r="I82" s="119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" customHeight="1" x14ac:dyDescent="0.45">
      <c r="A83" s="28"/>
      <c r="B83" s="282"/>
      <c r="C83" s="282"/>
      <c r="D83" s="282"/>
      <c r="E83" s="282"/>
      <c r="F83" s="83"/>
      <c r="G83" s="83"/>
      <c r="H83" s="83"/>
      <c r="I83" s="83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45">
      <c r="A84" s="28"/>
      <c r="B84" s="282"/>
      <c r="C84" s="282"/>
      <c r="D84" s="282"/>
      <c r="E84" s="282"/>
      <c r="F84" s="29"/>
      <c r="G84" s="2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x14ac:dyDescent="0.45">
      <c r="A85" s="28"/>
      <c r="B85" s="83"/>
      <c r="C85" s="83"/>
      <c r="D85" s="83"/>
      <c r="E85" s="83"/>
      <c r="F85" s="29"/>
      <c r="G85" s="29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23.25" x14ac:dyDescent="0.5">
      <c r="A86" s="1" t="str">
        <f>'[1]ม.6สังคม-2563'!A85:K85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86" s="2"/>
      <c r="C86" s="2"/>
      <c r="D86" s="2"/>
      <c r="E86" s="2"/>
      <c r="F86" s="2"/>
      <c r="G86" s="2"/>
      <c r="H86" s="2"/>
      <c r="I86" s="2"/>
      <c r="J86" s="2"/>
      <c r="K86" s="3"/>
      <c r="L86" s="4"/>
      <c r="M86" s="4"/>
      <c r="N86" s="27"/>
      <c r="O86" s="27"/>
      <c r="P86" s="27"/>
      <c r="Q86" s="27"/>
      <c r="R86" s="27"/>
    </row>
    <row r="87" spans="1:18" ht="23.25" x14ac:dyDescent="0.5">
      <c r="A87" s="6" t="s">
        <v>238</v>
      </c>
      <c r="B87" s="7"/>
      <c r="C87" s="7"/>
      <c r="D87" s="7"/>
      <c r="E87" s="7"/>
      <c r="F87" s="7"/>
      <c r="G87" s="7"/>
      <c r="H87" s="7"/>
      <c r="I87" s="7"/>
      <c r="J87" s="7"/>
      <c r="K87" s="8"/>
      <c r="L87" s="4"/>
      <c r="M87" s="4"/>
      <c r="N87" s="27"/>
      <c r="O87" s="27"/>
      <c r="P87" s="27"/>
      <c r="Q87" s="27"/>
      <c r="R87" s="27"/>
    </row>
    <row r="88" spans="1:18" ht="23.25" x14ac:dyDescent="0.5">
      <c r="A88" s="251" t="s">
        <v>215</v>
      </c>
      <c r="B88" s="253" t="s">
        <v>216</v>
      </c>
      <c r="C88" s="253"/>
      <c r="D88" s="253"/>
      <c r="E88" s="253"/>
      <c r="F88" s="252" t="str">
        <f>G61</f>
        <v>วิชาภาษาอังกฤษ</v>
      </c>
      <c r="G88" s="252"/>
      <c r="H88" s="252"/>
      <c r="I88" s="252"/>
      <c r="J88" s="252"/>
      <c r="K88" s="255"/>
      <c r="L88" s="27"/>
      <c r="M88" s="27"/>
      <c r="N88" s="27"/>
      <c r="O88" s="27"/>
      <c r="P88" s="27"/>
      <c r="Q88" s="27"/>
      <c r="R88" s="27"/>
    </row>
    <row r="89" spans="1:18" ht="23.25" x14ac:dyDescent="0.5">
      <c r="A89" s="54" t="s">
        <v>40</v>
      </c>
      <c r="B89" s="54" t="s">
        <v>41</v>
      </c>
      <c r="C89" s="54"/>
      <c r="D89" s="54"/>
      <c r="E89" s="54"/>
      <c r="F89" s="9" t="s">
        <v>42</v>
      </c>
      <c r="G89" s="9"/>
      <c r="H89" s="9"/>
      <c r="I89" s="9"/>
      <c r="J89" s="9"/>
      <c r="K89" s="9"/>
      <c r="L89" s="4"/>
      <c r="M89" s="4"/>
      <c r="N89" s="4"/>
      <c r="O89" s="4"/>
      <c r="P89" s="4"/>
      <c r="Q89" s="4"/>
      <c r="R89" s="4"/>
    </row>
    <row r="90" spans="1:18" ht="23.25" x14ac:dyDescent="0.5">
      <c r="A90" s="54"/>
      <c r="B90" s="54"/>
      <c r="C90" s="54"/>
      <c r="D90" s="54"/>
      <c r="E90" s="54"/>
      <c r="F90" s="35">
        <f>'[1]ม.6สังคม-2563'!F89</f>
        <v>2558</v>
      </c>
      <c r="G90" s="35">
        <f>'[1]ม.6สังคม-2563'!G89</f>
        <v>2559</v>
      </c>
      <c r="H90" s="35">
        <f>'[1]ม.6สังคม-2563'!H89</f>
        <v>2560</v>
      </c>
      <c r="I90" s="35">
        <f>'[1]ม.6สังคม-2563'!I89</f>
        <v>2561</v>
      </c>
      <c r="J90" s="35">
        <f>'[1]ม.6สังคม-2563'!J89</f>
        <v>2562</v>
      </c>
      <c r="K90" s="35">
        <f>'[1]ม.6สังคม-2563'!K89</f>
        <v>2563</v>
      </c>
      <c r="L90" s="10"/>
      <c r="M90" s="10"/>
      <c r="N90" s="10"/>
      <c r="O90" s="10"/>
      <c r="P90" s="10"/>
      <c r="Q90" s="10"/>
      <c r="R90" s="10"/>
    </row>
    <row r="91" spans="1:18" x14ac:dyDescent="0.45">
      <c r="A91" s="277" t="s">
        <v>69</v>
      </c>
      <c r="B91" s="278" t="s">
        <v>70</v>
      </c>
      <c r="C91" s="278"/>
      <c r="D91" s="278"/>
      <c r="E91" s="278"/>
      <c r="F91" s="95">
        <v>100</v>
      </c>
      <c r="G91" s="95">
        <v>100</v>
      </c>
      <c r="H91" s="95">
        <v>100</v>
      </c>
      <c r="I91" s="95">
        <v>100</v>
      </c>
      <c r="J91" s="95">
        <v>100</v>
      </c>
      <c r="K91" s="95">
        <v>100</v>
      </c>
      <c r="L91" s="69"/>
      <c r="M91" s="69"/>
      <c r="N91" s="69"/>
      <c r="O91" s="69"/>
      <c r="P91" s="69"/>
      <c r="Q91" s="69"/>
      <c r="R91" s="69"/>
    </row>
    <row r="92" spans="1:18" x14ac:dyDescent="0.45">
      <c r="A92" s="277" t="s">
        <v>71</v>
      </c>
      <c r="B92" s="278" t="s">
        <v>70</v>
      </c>
      <c r="C92" s="278"/>
      <c r="D92" s="278"/>
      <c r="E92" s="278"/>
      <c r="F92" s="95">
        <v>100</v>
      </c>
      <c r="G92" s="95">
        <v>0</v>
      </c>
      <c r="H92" s="95">
        <v>100</v>
      </c>
      <c r="I92" s="86" t="s">
        <v>52</v>
      </c>
      <c r="J92" s="86">
        <v>100</v>
      </c>
      <c r="K92" s="86">
        <v>100</v>
      </c>
      <c r="L92" s="69"/>
      <c r="M92" s="69"/>
      <c r="N92" s="69"/>
      <c r="O92" s="69"/>
      <c r="P92" s="69"/>
      <c r="Q92" s="69"/>
      <c r="R92" s="69"/>
    </row>
    <row r="93" spans="1:18" x14ac:dyDescent="0.45">
      <c r="A93" s="277" t="s">
        <v>72</v>
      </c>
      <c r="B93" s="278" t="s">
        <v>70</v>
      </c>
      <c r="C93" s="278"/>
      <c r="D93" s="278"/>
      <c r="E93" s="278"/>
      <c r="F93" s="95">
        <v>0</v>
      </c>
      <c r="G93" s="95">
        <v>0</v>
      </c>
      <c r="H93" s="95">
        <v>100</v>
      </c>
      <c r="I93" s="86" t="s">
        <v>52</v>
      </c>
      <c r="J93" s="86">
        <v>100</v>
      </c>
      <c r="K93" s="86">
        <v>100</v>
      </c>
      <c r="L93" s="69"/>
      <c r="M93" s="69"/>
      <c r="N93" s="69"/>
      <c r="O93" s="69"/>
      <c r="P93" s="69"/>
      <c r="Q93" s="69"/>
      <c r="R93" s="69"/>
    </row>
    <row r="94" spans="1:18" x14ac:dyDescent="0.45">
      <c r="A94" s="277" t="s">
        <v>73</v>
      </c>
      <c r="B94" s="278" t="s">
        <v>74</v>
      </c>
      <c r="C94" s="278"/>
      <c r="D94" s="278"/>
      <c r="E94" s="278"/>
      <c r="F94" s="95">
        <v>100</v>
      </c>
      <c r="G94" s="95">
        <v>100</v>
      </c>
      <c r="H94" s="95">
        <v>100</v>
      </c>
      <c r="I94" s="95">
        <v>100</v>
      </c>
      <c r="J94" s="95">
        <v>100</v>
      </c>
      <c r="K94" s="95">
        <v>100</v>
      </c>
      <c r="L94" s="69"/>
      <c r="M94" s="69"/>
      <c r="N94" s="69"/>
      <c r="O94" s="69"/>
      <c r="P94" s="69"/>
      <c r="Q94" s="69"/>
      <c r="R94" s="69"/>
    </row>
    <row r="95" spans="1:18" x14ac:dyDescent="0.45">
      <c r="A95" s="277" t="s">
        <v>75</v>
      </c>
      <c r="B95" s="278" t="s">
        <v>74</v>
      </c>
      <c r="C95" s="278"/>
      <c r="D95" s="278"/>
      <c r="E95" s="278"/>
      <c r="F95" s="95">
        <v>100</v>
      </c>
      <c r="G95" s="95">
        <v>0</v>
      </c>
      <c r="H95" s="95">
        <v>100</v>
      </c>
      <c r="I95" s="86" t="s">
        <v>52</v>
      </c>
      <c r="J95" s="86">
        <v>100</v>
      </c>
      <c r="K95" s="86">
        <v>100</v>
      </c>
      <c r="L95" s="69"/>
      <c r="M95" s="69"/>
      <c r="N95" s="69"/>
      <c r="O95" s="69"/>
      <c r="P95" s="69"/>
      <c r="Q95" s="69"/>
      <c r="R95" s="69"/>
    </row>
    <row r="96" spans="1:18" x14ac:dyDescent="0.45">
      <c r="A96" s="277" t="s">
        <v>76</v>
      </c>
      <c r="B96" s="278" t="s">
        <v>77</v>
      </c>
      <c r="C96" s="278"/>
      <c r="D96" s="278"/>
      <c r="E96" s="278"/>
      <c r="F96" s="95">
        <v>100</v>
      </c>
      <c r="G96" s="95">
        <v>100</v>
      </c>
      <c r="H96" s="95">
        <v>100</v>
      </c>
      <c r="I96" s="95">
        <v>100</v>
      </c>
      <c r="J96" s="95">
        <v>100</v>
      </c>
      <c r="K96" s="95">
        <v>100</v>
      </c>
      <c r="L96" s="69"/>
      <c r="M96" s="69"/>
      <c r="N96" s="69"/>
      <c r="O96" s="69"/>
      <c r="P96" s="69"/>
      <c r="Q96" s="69"/>
      <c r="R96" s="69"/>
    </row>
    <row r="97" spans="1:18" x14ac:dyDescent="0.45">
      <c r="A97" s="277" t="s">
        <v>78</v>
      </c>
      <c r="B97" s="278" t="s">
        <v>79</v>
      </c>
      <c r="C97" s="278"/>
      <c r="D97" s="278"/>
      <c r="E97" s="278"/>
      <c r="F97" s="95">
        <v>100</v>
      </c>
      <c r="G97" s="95">
        <v>100</v>
      </c>
      <c r="H97" s="95">
        <v>100</v>
      </c>
      <c r="I97" s="95">
        <v>100</v>
      </c>
      <c r="J97" s="95">
        <v>100</v>
      </c>
      <c r="K97" s="95">
        <v>100</v>
      </c>
      <c r="L97" s="69"/>
      <c r="M97" s="69"/>
      <c r="N97" s="69"/>
      <c r="O97" s="69"/>
      <c r="P97" s="69"/>
      <c r="Q97" s="69"/>
      <c r="R97" s="69"/>
    </row>
    <row r="98" spans="1:18" x14ac:dyDescent="0.45">
      <c r="A98" s="277" t="s">
        <v>80</v>
      </c>
      <c r="B98" s="278" t="s">
        <v>79</v>
      </c>
      <c r="C98" s="278"/>
      <c r="D98" s="278"/>
      <c r="E98" s="278"/>
      <c r="F98" s="95">
        <v>100</v>
      </c>
      <c r="G98" s="95">
        <v>0</v>
      </c>
      <c r="H98" s="95">
        <v>100</v>
      </c>
      <c r="I98" s="86" t="s">
        <v>52</v>
      </c>
      <c r="J98" s="86">
        <v>100</v>
      </c>
      <c r="K98" s="86">
        <v>100</v>
      </c>
      <c r="L98" s="69"/>
      <c r="M98" s="69"/>
      <c r="N98" s="69"/>
      <c r="O98" s="69"/>
      <c r="P98" s="69"/>
      <c r="Q98" s="69"/>
      <c r="R98" s="69"/>
    </row>
    <row r="99" spans="1:18" x14ac:dyDescent="0.45">
      <c r="A99" s="114"/>
      <c r="B99" s="116"/>
      <c r="C99" s="116"/>
      <c r="D99" s="116"/>
      <c r="E99" s="116"/>
      <c r="F99" s="95"/>
      <c r="G99" s="86"/>
      <c r="H99" s="86"/>
      <c r="I99" s="86"/>
      <c r="J99" s="86"/>
      <c r="K99" s="86"/>
      <c r="L99" s="69"/>
      <c r="M99" s="69"/>
      <c r="N99" s="69"/>
      <c r="O99" s="69"/>
      <c r="P99" s="69"/>
      <c r="Q99" s="69"/>
      <c r="R99" s="69"/>
    </row>
    <row r="100" spans="1:18" x14ac:dyDescent="0.45">
      <c r="A100" s="77"/>
      <c r="B100" s="78" t="s">
        <v>56</v>
      </c>
      <c r="C100" s="78"/>
      <c r="D100" s="78"/>
      <c r="E100" s="78"/>
      <c r="F100" s="102">
        <f t="shared" ref="F100:K100" si="12">SUM(F91:F99)</f>
        <v>700</v>
      </c>
      <c r="G100" s="102">
        <f t="shared" si="12"/>
        <v>400</v>
      </c>
      <c r="H100" s="102">
        <f t="shared" si="12"/>
        <v>800</v>
      </c>
      <c r="I100" s="102">
        <f t="shared" si="12"/>
        <v>400</v>
      </c>
      <c r="J100" s="102">
        <f t="shared" si="12"/>
        <v>800</v>
      </c>
      <c r="K100" s="102">
        <f t="shared" si="12"/>
        <v>800</v>
      </c>
      <c r="L100" s="81"/>
      <c r="M100" s="81"/>
      <c r="N100" s="81"/>
      <c r="O100" s="81"/>
      <c r="P100" s="81"/>
      <c r="Q100" s="81"/>
      <c r="R100" s="81"/>
    </row>
    <row r="111" spans="1:18" x14ac:dyDescent="0.45">
      <c r="A111" s="5" t="s">
        <v>81</v>
      </c>
    </row>
    <row r="114" spans="1:18" ht="23.25" x14ac:dyDescent="0.5">
      <c r="A114" s="1" t="str">
        <f>'[1]ม.6สังคม-2563'!A113:M113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8" ht="23.25" x14ac:dyDescent="0.5">
      <c r="A115" s="6" t="s">
        <v>238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83"/>
      <c r="O115" s="83"/>
      <c r="P115" s="83"/>
      <c r="Q115" s="83"/>
      <c r="R115" s="83"/>
    </row>
    <row r="116" spans="1:18" ht="23.25" x14ac:dyDescent="0.5">
      <c r="A116" s="12" t="s">
        <v>40</v>
      </c>
      <c r="B116" s="267" t="s">
        <v>217</v>
      </c>
      <c r="C116" s="268"/>
      <c r="D116" s="268"/>
      <c r="E116" s="268"/>
      <c r="F116" s="268"/>
      <c r="G116" s="268"/>
      <c r="H116" s="269" t="str">
        <f>F88</f>
        <v>วิชาภาษาอังกฤษ</v>
      </c>
      <c r="I116" s="269"/>
      <c r="J116" s="269"/>
      <c r="K116" s="269"/>
      <c r="L116" s="269"/>
      <c r="M116" s="270"/>
      <c r="N116" s="4"/>
      <c r="O116" s="4"/>
      <c r="P116" s="4"/>
      <c r="Q116" s="4"/>
      <c r="R116" s="4"/>
    </row>
    <row r="117" spans="1:18" ht="23.25" x14ac:dyDescent="0.5">
      <c r="A117" s="84"/>
      <c r="B117" s="271"/>
      <c r="C117" s="272"/>
      <c r="D117" s="272"/>
      <c r="E117" s="272"/>
      <c r="F117" s="272"/>
      <c r="G117" s="272"/>
      <c r="H117" s="273"/>
      <c r="I117" s="273"/>
      <c r="J117" s="273"/>
      <c r="K117" s="273"/>
      <c r="L117" s="273"/>
      <c r="M117" s="274"/>
      <c r="N117" s="4"/>
      <c r="O117" s="4"/>
      <c r="P117" s="4"/>
      <c r="Q117" s="4"/>
      <c r="R117" s="4"/>
    </row>
    <row r="118" spans="1:18" ht="23.25" x14ac:dyDescent="0.5">
      <c r="A118" s="15"/>
      <c r="B118" s="85" t="s">
        <v>13</v>
      </c>
      <c r="C118" s="85"/>
      <c r="D118" s="85"/>
      <c r="E118" s="85"/>
      <c r="F118" s="85"/>
      <c r="G118" s="85"/>
      <c r="H118" s="9" t="s">
        <v>14</v>
      </c>
      <c r="I118" s="9"/>
      <c r="J118" s="9"/>
      <c r="K118" s="9"/>
      <c r="L118" s="9"/>
      <c r="M118" s="9"/>
      <c r="N118" s="4"/>
      <c r="O118" s="4"/>
      <c r="P118" s="4"/>
      <c r="Q118" s="34"/>
      <c r="R118" s="34"/>
    </row>
    <row r="119" spans="1:18" ht="23.25" x14ac:dyDescent="0.5">
      <c r="A119" s="19"/>
      <c r="B119" s="35">
        <f>'[1]ม.6สังคม-2563'!B118</f>
        <v>2558</v>
      </c>
      <c r="C119" s="35">
        <f>'[1]ม.6สังคม-2563'!C118</f>
        <v>2559</v>
      </c>
      <c r="D119" s="35">
        <f>'[1]ม.6สังคม-2563'!D118</f>
        <v>2560</v>
      </c>
      <c r="E119" s="35">
        <f>'[1]ม.6สังคม-2563'!E118</f>
        <v>2561</v>
      </c>
      <c r="F119" s="35">
        <f>'[1]ม.6สังคม-2563'!F118</f>
        <v>2562</v>
      </c>
      <c r="G119" s="35">
        <f>'[1]ม.6สังคม-2563'!G118</f>
        <v>2563</v>
      </c>
      <c r="H119" s="35">
        <f>'[1]ม.6สังคม-2563'!H118</f>
        <v>2558</v>
      </c>
      <c r="I119" s="35">
        <f>'[1]ม.6สังคม-2563'!I118</f>
        <v>2559</v>
      </c>
      <c r="J119" s="35">
        <f>'[1]ม.6สังคม-2563'!J118</f>
        <v>2560</v>
      </c>
      <c r="K119" s="35">
        <f>'[1]ม.6สังคม-2563'!K118</f>
        <v>2561</v>
      </c>
      <c r="L119" s="35">
        <f>'[1]ม.6สังคม-2563'!L118</f>
        <v>2562</v>
      </c>
      <c r="M119" s="35">
        <f>'[1]ม.6สังคม-2563'!M118</f>
        <v>2563</v>
      </c>
      <c r="N119" s="10"/>
      <c r="O119" s="10"/>
      <c r="P119" s="10"/>
      <c r="Q119" s="10"/>
      <c r="R119" s="10"/>
    </row>
    <row r="120" spans="1:18" x14ac:dyDescent="0.45">
      <c r="A120" s="277" t="s">
        <v>69</v>
      </c>
      <c r="B120" s="86">
        <v>37.450000000000003</v>
      </c>
      <c r="C120" s="86">
        <v>36.549999999999997</v>
      </c>
      <c r="D120" s="86">
        <v>36.159999999999997</v>
      </c>
      <c r="E120" s="86">
        <v>36.53</v>
      </c>
      <c r="F120" s="86">
        <v>38.21</v>
      </c>
      <c r="G120" s="86">
        <v>34.950000000000003</v>
      </c>
      <c r="H120" s="86">
        <v>31.07</v>
      </c>
      <c r="I120" s="86">
        <v>31.55</v>
      </c>
      <c r="J120" s="86">
        <v>31.26</v>
      </c>
      <c r="K120" s="86">
        <v>33.18</v>
      </c>
      <c r="L120" s="86">
        <v>34.590000000000003</v>
      </c>
      <c r="M120" s="86">
        <v>30.38</v>
      </c>
      <c r="N120" s="69"/>
      <c r="O120" s="69"/>
      <c r="P120" s="69"/>
      <c r="Q120" s="69"/>
      <c r="R120" s="69"/>
    </row>
    <row r="121" spans="1:18" x14ac:dyDescent="0.45">
      <c r="A121" s="277" t="s">
        <v>71</v>
      </c>
      <c r="B121" s="86">
        <v>51.46</v>
      </c>
      <c r="C121" s="86">
        <v>43.7</v>
      </c>
      <c r="D121" s="86" t="s">
        <v>52</v>
      </c>
      <c r="E121" s="86" t="s">
        <v>52</v>
      </c>
      <c r="F121" s="86">
        <v>31.81</v>
      </c>
      <c r="G121" s="86">
        <v>40.270000000000003</v>
      </c>
      <c r="H121" s="86">
        <v>39.6</v>
      </c>
      <c r="I121" s="86">
        <v>34.47</v>
      </c>
      <c r="J121" s="86" t="s">
        <v>52</v>
      </c>
      <c r="K121" s="86" t="s">
        <v>52</v>
      </c>
      <c r="L121" s="86">
        <v>28.71</v>
      </c>
      <c r="M121" s="86">
        <v>33.32</v>
      </c>
      <c r="N121" s="69"/>
      <c r="O121" s="69"/>
      <c r="P121" s="69"/>
      <c r="Q121" s="69"/>
      <c r="R121" s="69"/>
    </row>
    <row r="122" spans="1:18" x14ac:dyDescent="0.45">
      <c r="A122" s="277" t="s">
        <v>72</v>
      </c>
      <c r="B122" s="86">
        <v>24.61</v>
      </c>
      <c r="C122" s="86">
        <v>29.11</v>
      </c>
      <c r="D122" s="86" t="s">
        <v>52</v>
      </c>
      <c r="E122" s="86" t="s">
        <v>52</v>
      </c>
      <c r="F122" s="86">
        <v>28.81</v>
      </c>
      <c r="G122" s="86">
        <v>29.09</v>
      </c>
      <c r="H122" s="86">
        <v>21.16</v>
      </c>
      <c r="I122" s="86">
        <v>25.15</v>
      </c>
      <c r="J122" s="86" t="s">
        <v>52</v>
      </c>
      <c r="K122" s="86" t="s">
        <v>52</v>
      </c>
      <c r="L122" s="86">
        <v>26.27</v>
      </c>
      <c r="M122" s="86">
        <v>26.96</v>
      </c>
      <c r="N122" s="69"/>
      <c r="O122" s="69"/>
      <c r="P122" s="69"/>
      <c r="Q122" s="69"/>
      <c r="R122" s="69"/>
    </row>
    <row r="123" spans="1:18" x14ac:dyDescent="0.45">
      <c r="A123" s="277" t="s">
        <v>73</v>
      </c>
      <c r="B123" s="86">
        <v>47.57</v>
      </c>
      <c r="C123" s="86">
        <v>23.45</v>
      </c>
      <c r="D123" s="86">
        <v>29.71</v>
      </c>
      <c r="E123" s="86">
        <v>35.799999999999997</v>
      </c>
      <c r="F123" s="86">
        <v>39.83</v>
      </c>
      <c r="G123" s="86">
        <v>54.62</v>
      </c>
      <c r="H123" s="86">
        <v>37.81</v>
      </c>
      <c r="I123" s="86">
        <v>22.07</v>
      </c>
      <c r="J123" s="86">
        <v>26.54</v>
      </c>
      <c r="K123" s="86">
        <v>31.72</v>
      </c>
      <c r="L123" s="86">
        <v>35.51</v>
      </c>
      <c r="M123" s="86">
        <v>42.94</v>
      </c>
      <c r="N123" s="69"/>
      <c r="O123" s="69"/>
      <c r="P123" s="69"/>
      <c r="Q123" s="69"/>
      <c r="R123" s="69"/>
    </row>
    <row r="124" spans="1:18" x14ac:dyDescent="0.45">
      <c r="A124" s="277" t="s">
        <v>75</v>
      </c>
      <c r="B124" s="86">
        <v>24.98</v>
      </c>
      <c r="C124" s="86">
        <v>27.11</v>
      </c>
      <c r="D124" s="86" t="s">
        <v>52</v>
      </c>
      <c r="E124" s="86" t="s">
        <v>52</v>
      </c>
      <c r="F124" s="86">
        <v>25.86</v>
      </c>
      <c r="G124" s="86">
        <v>29.3</v>
      </c>
      <c r="H124" s="86">
        <v>18.260000000000002</v>
      </c>
      <c r="I124" s="86">
        <v>24.22</v>
      </c>
      <c r="J124" s="86" t="s">
        <v>52</v>
      </c>
      <c r="K124" s="86" t="s">
        <v>52</v>
      </c>
      <c r="L124" s="86">
        <v>24.93</v>
      </c>
      <c r="M124" s="86">
        <v>24.7</v>
      </c>
      <c r="N124" s="69"/>
      <c r="O124" s="69"/>
      <c r="P124" s="69"/>
      <c r="Q124" s="69"/>
      <c r="R124" s="69"/>
    </row>
    <row r="125" spans="1:18" x14ac:dyDescent="0.45">
      <c r="A125" s="277" t="s">
        <v>76</v>
      </c>
      <c r="B125" s="86">
        <v>29.42</v>
      </c>
      <c r="C125" s="86">
        <v>28.89</v>
      </c>
      <c r="D125" s="86">
        <v>23.94</v>
      </c>
      <c r="E125" s="86">
        <v>31.03</v>
      </c>
      <c r="F125" s="86">
        <v>34.04</v>
      </c>
      <c r="G125" s="86">
        <v>31.96</v>
      </c>
      <c r="H125" s="86">
        <v>25.27</v>
      </c>
      <c r="I125" s="86">
        <v>25.9</v>
      </c>
      <c r="J125" s="86">
        <v>25.45</v>
      </c>
      <c r="K125" s="86">
        <v>28.89</v>
      </c>
      <c r="L125" s="86">
        <v>30.37</v>
      </c>
      <c r="M125" s="86">
        <v>31.04</v>
      </c>
      <c r="N125" s="69"/>
      <c r="O125" s="69"/>
      <c r="P125" s="69"/>
      <c r="Q125" s="69"/>
      <c r="R125" s="69"/>
    </row>
    <row r="126" spans="1:18" x14ac:dyDescent="0.45">
      <c r="A126" s="277" t="s">
        <v>78</v>
      </c>
      <c r="B126" s="86">
        <v>26.25</v>
      </c>
      <c r="C126" s="86">
        <v>35.94</v>
      </c>
      <c r="D126" s="86">
        <v>38.799999999999997</v>
      </c>
      <c r="E126" s="86">
        <v>40.869999999999997</v>
      </c>
      <c r="F126" s="86">
        <v>36.99</v>
      </c>
      <c r="G126" s="86">
        <v>31.76</v>
      </c>
      <c r="H126" s="86">
        <v>22</v>
      </c>
      <c r="I126" s="86">
        <v>30.42</v>
      </c>
      <c r="J126" s="86">
        <v>32.32</v>
      </c>
      <c r="K126" s="86">
        <v>35.94</v>
      </c>
      <c r="L126" s="86">
        <v>33.159999999999997</v>
      </c>
      <c r="M126" s="86">
        <v>27.75</v>
      </c>
      <c r="N126" s="69"/>
      <c r="O126" s="69"/>
      <c r="P126" s="69"/>
      <c r="Q126" s="69"/>
      <c r="R126" s="69"/>
    </row>
    <row r="127" spans="1:18" x14ac:dyDescent="0.45">
      <c r="A127" s="277" t="s">
        <v>80</v>
      </c>
      <c r="B127" s="86">
        <v>49.7</v>
      </c>
      <c r="C127" s="86">
        <v>34.24</v>
      </c>
      <c r="D127" s="86" t="s">
        <v>52</v>
      </c>
      <c r="E127" s="86" t="s">
        <v>52</v>
      </c>
      <c r="F127" s="86">
        <v>24.81</v>
      </c>
      <c r="G127" s="86">
        <v>35.380000000000003</v>
      </c>
      <c r="H127" s="86">
        <v>41.71</v>
      </c>
      <c r="I127" s="86">
        <v>33.229999999999997</v>
      </c>
      <c r="J127" s="86" t="s">
        <v>52</v>
      </c>
      <c r="K127" s="86" t="s">
        <v>52</v>
      </c>
      <c r="L127" s="86">
        <v>24.2</v>
      </c>
      <c r="M127" s="86">
        <v>30.95</v>
      </c>
      <c r="N127" s="69"/>
      <c r="O127" s="69"/>
      <c r="P127" s="69"/>
      <c r="Q127" s="69"/>
      <c r="R127" s="69"/>
    </row>
    <row r="128" spans="1:18" x14ac:dyDescent="0.45">
      <c r="A128" s="114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69"/>
      <c r="O128" s="69"/>
      <c r="P128" s="69"/>
      <c r="Q128" s="69"/>
      <c r="R128" s="69"/>
    </row>
    <row r="129" spans="1:18" x14ac:dyDescent="0.45">
      <c r="A129" s="77" t="s">
        <v>56</v>
      </c>
      <c r="B129" s="87">
        <f t="shared" ref="B129:M129" si="13">SUM(B120:B128)</f>
        <v>291.44</v>
      </c>
      <c r="C129" s="87">
        <f t="shared" si="13"/>
        <v>258.99</v>
      </c>
      <c r="D129" s="87">
        <f t="shared" si="13"/>
        <v>128.61000000000001</v>
      </c>
      <c r="E129" s="87">
        <f t="shared" si="13"/>
        <v>144.22999999999999</v>
      </c>
      <c r="F129" s="87">
        <f t="shared" si="13"/>
        <v>260.35999999999996</v>
      </c>
      <c r="G129" s="87">
        <f t="shared" si="13"/>
        <v>287.33000000000004</v>
      </c>
      <c r="H129" s="87">
        <f t="shared" si="13"/>
        <v>236.88</v>
      </c>
      <c r="I129" s="87">
        <f t="shared" si="13"/>
        <v>227.00999999999996</v>
      </c>
      <c r="J129" s="87">
        <f t="shared" si="13"/>
        <v>115.57</v>
      </c>
      <c r="K129" s="87">
        <f t="shared" si="13"/>
        <v>129.73000000000002</v>
      </c>
      <c r="L129" s="87">
        <f t="shared" si="13"/>
        <v>237.74</v>
      </c>
      <c r="M129" s="87">
        <f t="shared" si="13"/>
        <v>248.03999999999996</v>
      </c>
      <c r="N129" s="81"/>
      <c r="O129" s="81"/>
      <c r="P129" s="81"/>
      <c r="Q129" s="81"/>
      <c r="R129" s="81"/>
    </row>
    <row r="142" spans="1:18" ht="23.25" x14ac:dyDescent="0.5">
      <c r="A142" s="1" t="str">
        <f>'[1]ม.6สังคม-2563'!A141:M141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8" ht="23.25" x14ac:dyDescent="0.5">
      <c r="A143" s="6" t="s">
        <v>238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8" ht="23.25" customHeight="1" x14ac:dyDescent="0.45">
      <c r="A144" s="11" t="s">
        <v>40</v>
      </c>
      <c r="B144" s="267" t="s">
        <v>217</v>
      </c>
      <c r="C144" s="268"/>
      <c r="D144" s="268"/>
      <c r="E144" s="268"/>
      <c r="F144" s="268"/>
      <c r="G144" s="268"/>
      <c r="H144" s="269" t="str">
        <f>H116</f>
        <v>วิชาภาษาอังกฤษ</v>
      </c>
      <c r="I144" s="269"/>
      <c r="J144" s="269"/>
      <c r="K144" s="269"/>
      <c r="L144" s="269"/>
      <c r="M144" s="270"/>
    </row>
    <row r="145" spans="1:13" ht="23.25" customHeight="1" x14ac:dyDescent="0.45">
      <c r="A145" s="15"/>
      <c r="B145" s="271"/>
      <c r="C145" s="272"/>
      <c r="D145" s="272"/>
      <c r="E145" s="272"/>
      <c r="F145" s="272"/>
      <c r="G145" s="272"/>
      <c r="H145" s="273"/>
      <c r="I145" s="273"/>
      <c r="J145" s="273"/>
      <c r="K145" s="273"/>
      <c r="L145" s="273"/>
      <c r="M145" s="274"/>
    </row>
    <row r="146" spans="1:13" ht="23.25" x14ac:dyDescent="0.5">
      <c r="A146" s="15"/>
      <c r="B146" s="6" t="s">
        <v>15</v>
      </c>
      <c r="C146" s="7"/>
      <c r="D146" s="7"/>
      <c r="E146" s="7"/>
      <c r="F146" s="7"/>
      <c r="G146" s="8"/>
      <c r="H146" s="31" t="s">
        <v>16</v>
      </c>
      <c r="I146" s="32"/>
      <c r="J146" s="32"/>
      <c r="K146" s="32"/>
      <c r="L146" s="32"/>
      <c r="M146" s="33"/>
    </row>
    <row r="147" spans="1:13" ht="23.25" x14ac:dyDescent="0.5">
      <c r="A147" s="19"/>
      <c r="B147" s="35">
        <f>'[1]ม.6สังคม-2563'!B146</f>
        <v>2558</v>
      </c>
      <c r="C147" s="35">
        <f>'[1]ม.6สังคม-2563'!C146</f>
        <v>2559</v>
      </c>
      <c r="D147" s="35">
        <f>'[1]ม.6สังคม-2563'!D146</f>
        <v>2560</v>
      </c>
      <c r="E147" s="35">
        <f>'[1]ม.6สังคม-2563'!E146</f>
        <v>2561</v>
      </c>
      <c r="F147" s="35">
        <f>'[1]ม.6สังคม-2563'!F146</f>
        <v>2562</v>
      </c>
      <c r="G147" s="35">
        <f>'[1]ม.6สังคม-2563'!G146</f>
        <v>2563</v>
      </c>
      <c r="H147" s="35">
        <f>'[1]ม.6สังคม-2563'!H146</f>
        <v>2558</v>
      </c>
      <c r="I147" s="35">
        <f>'[1]ม.6สังคม-2563'!I146</f>
        <v>2559</v>
      </c>
      <c r="J147" s="35">
        <f>'[1]ม.6สังคม-2563'!J146</f>
        <v>2560</v>
      </c>
      <c r="K147" s="35">
        <f>'[1]ม.6สังคม-2563'!K146</f>
        <v>2561</v>
      </c>
      <c r="L147" s="35">
        <f>'[1]ม.6สังคม-2563'!L146</f>
        <v>2562</v>
      </c>
      <c r="M147" s="35">
        <f>'[1]ม.6สังคม-2563'!M146</f>
        <v>2563</v>
      </c>
    </row>
    <row r="148" spans="1:13" x14ac:dyDescent="0.45">
      <c r="A148" s="277" t="s">
        <v>69</v>
      </c>
      <c r="B148" s="86">
        <v>29.88</v>
      </c>
      <c r="C148" s="86">
        <v>30.06</v>
      </c>
      <c r="D148" s="86">
        <v>29.1</v>
      </c>
      <c r="E148" s="86">
        <v>31.64</v>
      </c>
      <c r="F148" s="86">
        <v>34.15</v>
      </c>
      <c r="G148" s="86">
        <v>30.34</v>
      </c>
      <c r="H148" s="86">
        <v>30.31</v>
      </c>
      <c r="I148" s="86">
        <v>30.28</v>
      </c>
      <c r="J148" s="86">
        <v>29.47</v>
      </c>
      <c r="K148" s="86">
        <v>31.8</v>
      </c>
      <c r="L148" s="86">
        <v>34.159999999999997</v>
      </c>
      <c r="M148" s="86">
        <v>30.44</v>
      </c>
    </row>
    <row r="149" spans="1:13" x14ac:dyDescent="0.45">
      <c r="A149" s="277" t="s">
        <v>71</v>
      </c>
      <c r="B149" s="86">
        <v>37.409999999999997</v>
      </c>
      <c r="C149" s="86">
        <v>31.52</v>
      </c>
      <c r="D149" s="86" t="s">
        <v>52</v>
      </c>
      <c r="E149" s="86" t="s">
        <v>52</v>
      </c>
      <c r="F149" s="86">
        <v>26.88</v>
      </c>
      <c r="G149" s="86">
        <v>32.46</v>
      </c>
      <c r="H149" s="86">
        <v>37.83</v>
      </c>
      <c r="I149" s="86">
        <v>32.119999999999997</v>
      </c>
      <c r="J149" s="86" t="s">
        <v>52</v>
      </c>
      <c r="K149" s="86" t="s">
        <v>52</v>
      </c>
      <c r="L149" s="86">
        <v>27.19</v>
      </c>
      <c r="M149" s="86">
        <v>32.74</v>
      </c>
    </row>
    <row r="150" spans="1:13" x14ac:dyDescent="0.45">
      <c r="A150" s="277" t="s">
        <v>72</v>
      </c>
      <c r="B150" s="86">
        <v>21.33</v>
      </c>
      <c r="C150" s="86">
        <v>23.72</v>
      </c>
      <c r="D150" s="86" t="s">
        <v>52</v>
      </c>
      <c r="E150" s="86" t="s">
        <v>52</v>
      </c>
      <c r="F150" s="86">
        <v>25.81</v>
      </c>
      <c r="G150" s="86">
        <v>26.34</v>
      </c>
      <c r="H150" s="86">
        <v>21.87</v>
      </c>
      <c r="I150" s="86">
        <v>24.3</v>
      </c>
      <c r="J150" s="86" t="s">
        <v>52</v>
      </c>
      <c r="K150" s="86" t="s">
        <v>52</v>
      </c>
      <c r="L150" s="86">
        <v>26.02</v>
      </c>
      <c r="M150" s="86">
        <v>26.62</v>
      </c>
    </row>
    <row r="151" spans="1:13" x14ac:dyDescent="0.45">
      <c r="A151" s="277" t="s">
        <v>73</v>
      </c>
      <c r="B151" s="86">
        <v>35.68</v>
      </c>
      <c r="C151" s="86">
        <v>22.34</v>
      </c>
      <c r="D151" s="86">
        <v>24.61</v>
      </c>
      <c r="E151" s="86">
        <v>30.18</v>
      </c>
      <c r="F151" s="86">
        <v>34.75</v>
      </c>
      <c r="G151" s="86">
        <v>41.11</v>
      </c>
      <c r="H151" s="86">
        <v>35.99</v>
      </c>
      <c r="I151" s="86">
        <v>22.76</v>
      </c>
      <c r="J151" s="86">
        <v>25.07</v>
      </c>
      <c r="K151" s="86">
        <v>30.57</v>
      </c>
      <c r="L151" s="86">
        <v>35.03</v>
      </c>
      <c r="M151" s="86">
        <v>41.16</v>
      </c>
    </row>
    <row r="152" spans="1:13" x14ac:dyDescent="0.45">
      <c r="A152" s="277" t="s">
        <v>75</v>
      </c>
      <c r="B152" s="86">
        <v>16.739999999999998</v>
      </c>
      <c r="C152" s="86">
        <v>23.31</v>
      </c>
      <c r="D152" s="86" t="s">
        <v>52</v>
      </c>
      <c r="E152" s="86" t="s">
        <v>52</v>
      </c>
      <c r="F152" s="86">
        <v>24.87</v>
      </c>
      <c r="G152" s="86">
        <v>24.28</v>
      </c>
      <c r="H152" s="86">
        <v>16.89</v>
      </c>
      <c r="I152" s="86">
        <v>23.64</v>
      </c>
      <c r="J152" s="86" t="s">
        <v>52</v>
      </c>
      <c r="K152" s="86" t="s">
        <v>52</v>
      </c>
      <c r="L152" s="86">
        <v>25.31</v>
      </c>
      <c r="M152" s="86">
        <v>24.64</v>
      </c>
    </row>
    <row r="153" spans="1:13" x14ac:dyDescent="0.45">
      <c r="A153" s="277" t="s">
        <v>76</v>
      </c>
      <c r="B153" s="86">
        <v>24.63</v>
      </c>
      <c r="C153" s="86">
        <v>24.93</v>
      </c>
      <c r="D153" s="86">
        <v>24.62</v>
      </c>
      <c r="E153" s="86">
        <v>27.59</v>
      </c>
      <c r="F153" s="86">
        <v>29.43</v>
      </c>
      <c r="G153" s="86">
        <v>30.43</v>
      </c>
      <c r="H153" s="86">
        <v>24.94</v>
      </c>
      <c r="I153" s="86">
        <v>25.38</v>
      </c>
      <c r="J153" s="86">
        <v>25.01</v>
      </c>
      <c r="K153" s="86">
        <v>28.02</v>
      </c>
      <c r="L153" s="86">
        <v>29.62</v>
      </c>
      <c r="M153" s="86">
        <v>30.57</v>
      </c>
    </row>
    <row r="154" spans="1:13" x14ac:dyDescent="0.45">
      <c r="A154" s="277" t="s">
        <v>78</v>
      </c>
      <c r="B154" s="86">
        <v>21.75</v>
      </c>
      <c r="C154" s="86">
        <v>29.63</v>
      </c>
      <c r="D154" s="86">
        <v>29.8</v>
      </c>
      <c r="E154" s="86">
        <v>34.08</v>
      </c>
      <c r="F154" s="86">
        <v>32.39</v>
      </c>
      <c r="G154" s="86">
        <v>27.86</v>
      </c>
      <c r="H154" s="86">
        <v>22.1</v>
      </c>
      <c r="I154" s="86">
        <v>29.83</v>
      </c>
      <c r="J154" s="86">
        <v>30.17</v>
      </c>
      <c r="K154" s="86">
        <v>34.43</v>
      </c>
      <c r="L154" s="86">
        <v>32.64</v>
      </c>
      <c r="M154" s="86">
        <v>28.12</v>
      </c>
    </row>
    <row r="155" spans="1:13" x14ac:dyDescent="0.45">
      <c r="A155" s="277" t="s">
        <v>80</v>
      </c>
      <c r="B155" s="86">
        <v>40.200000000000003</v>
      </c>
      <c r="C155" s="86">
        <v>31.9</v>
      </c>
      <c r="D155" s="86" t="s">
        <v>52</v>
      </c>
      <c r="E155" s="86" t="s">
        <v>52</v>
      </c>
      <c r="F155" s="86">
        <v>23.96</v>
      </c>
      <c r="G155" s="86">
        <v>30.31</v>
      </c>
      <c r="H155" s="86">
        <v>40.159999999999997</v>
      </c>
      <c r="I155" s="86">
        <v>32.15</v>
      </c>
      <c r="J155" s="86" t="s">
        <v>52</v>
      </c>
      <c r="K155" s="86" t="s">
        <v>52</v>
      </c>
      <c r="L155" s="86">
        <v>24.32</v>
      </c>
      <c r="M155" s="86">
        <v>30.49</v>
      </c>
    </row>
    <row r="156" spans="1:13" x14ac:dyDescent="0.45">
      <c r="A156" s="114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</row>
    <row r="157" spans="1:13" x14ac:dyDescent="0.45">
      <c r="A157" s="77" t="s">
        <v>56</v>
      </c>
      <c r="B157" s="87">
        <f t="shared" ref="B157:M157" si="14">SUM(B148:B156)</f>
        <v>227.62</v>
      </c>
      <c r="C157" s="87">
        <f t="shared" si="14"/>
        <v>217.41</v>
      </c>
      <c r="D157" s="87">
        <f t="shared" si="14"/>
        <v>108.13</v>
      </c>
      <c r="E157" s="87">
        <f t="shared" si="14"/>
        <v>123.49</v>
      </c>
      <c r="F157" s="87">
        <f t="shared" si="14"/>
        <v>232.24000000000004</v>
      </c>
      <c r="G157" s="87">
        <f t="shared" si="14"/>
        <v>243.13</v>
      </c>
      <c r="H157" s="87">
        <f t="shared" si="14"/>
        <v>230.08999999999997</v>
      </c>
      <c r="I157" s="87">
        <f t="shared" si="14"/>
        <v>220.46</v>
      </c>
      <c r="J157" s="87">
        <f t="shared" si="14"/>
        <v>109.72</v>
      </c>
      <c r="K157" s="87">
        <f t="shared" si="14"/>
        <v>124.82</v>
      </c>
      <c r="L157" s="87">
        <f t="shared" si="14"/>
        <v>234.28999999999996</v>
      </c>
      <c r="M157" s="87">
        <f t="shared" si="14"/>
        <v>244.78000000000003</v>
      </c>
    </row>
    <row r="179" spans="1:18" x14ac:dyDescent="0.4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</row>
    <row r="180" spans="1:18" x14ac:dyDescent="0.45">
      <c r="A180" s="83"/>
      <c r="B180" s="89" t="s">
        <v>18</v>
      </c>
      <c r="C180" s="89"/>
      <c r="D180" s="89"/>
      <c r="E180" s="89"/>
      <c r="F180" s="89"/>
      <c r="G180" s="89" t="s">
        <v>21</v>
      </c>
      <c r="H180" s="89"/>
      <c r="I180" s="89"/>
      <c r="J180" s="89"/>
      <c r="K180" s="89"/>
      <c r="L180" s="89" t="s">
        <v>24</v>
      </c>
      <c r="M180" s="89"/>
      <c r="N180" s="89"/>
      <c r="O180" s="89"/>
      <c r="P180" s="89"/>
      <c r="Q180" s="88"/>
      <c r="R180" s="83"/>
    </row>
    <row r="181" spans="1:18" x14ac:dyDescent="0.45">
      <c r="A181" s="83"/>
      <c r="B181" s="90">
        <f>C147</f>
        <v>2559</v>
      </c>
      <c r="C181" s="90">
        <f>D147</f>
        <v>2560</v>
      </c>
      <c r="D181" s="90">
        <f>E147</f>
        <v>2561</v>
      </c>
      <c r="E181" s="90">
        <f>F147</f>
        <v>2562</v>
      </c>
      <c r="F181" s="90">
        <f>G147</f>
        <v>2563</v>
      </c>
      <c r="G181" s="90">
        <f>B181</f>
        <v>2559</v>
      </c>
      <c r="H181" s="90">
        <f t="shared" ref="H181:K181" si="15">C181</f>
        <v>2560</v>
      </c>
      <c r="I181" s="90">
        <f t="shared" si="15"/>
        <v>2561</v>
      </c>
      <c r="J181" s="90">
        <f t="shared" si="15"/>
        <v>2562</v>
      </c>
      <c r="K181" s="90">
        <f t="shared" si="15"/>
        <v>2563</v>
      </c>
      <c r="L181" s="90">
        <f>B181</f>
        <v>2559</v>
      </c>
      <c r="M181" s="90">
        <f t="shared" ref="M181:P181" si="16">C181</f>
        <v>2560</v>
      </c>
      <c r="N181" s="90">
        <f t="shared" si="16"/>
        <v>2561</v>
      </c>
      <c r="O181" s="90">
        <f t="shared" si="16"/>
        <v>2562</v>
      </c>
      <c r="P181" s="90">
        <f t="shared" si="16"/>
        <v>2563</v>
      </c>
      <c r="Q181" s="88"/>
      <c r="R181" s="83"/>
    </row>
    <row r="182" spans="1:18" x14ac:dyDescent="0.45">
      <c r="A182" s="83" t="str">
        <f>A7</f>
        <v>ระดับโรงเรียน</v>
      </c>
      <c r="B182" s="92">
        <f t="shared" ref="B182:F185" si="17">C16</f>
        <v>88.75</v>
      </c>
      <c r="C182" s="92">
        <f t="shared" si="17"/>
        <v>88.75</v>
      </c>
      <c r="D182" s="92">
        <f t="shared" si="17"/>
        <v>78.75</v>
      </c>
      <c r="E182" s="92">
        <f t="shared" si="17"/>
        <v>88.75</v>
      </c>
      <c r="F182" s="92">
        <f t="shared" si="17"/>
        <v>90</v>
      </c>
      <c r="G182" s="92">
        <f t="shared" ref="G182:K185" si="18">C25</f>
        <v>12.5</v>
      </c>
      <c r="H182" s="92">
        <f t="shared" si="18"/>
        <v>11.25</v>
      </c>
      <c r="I182" s="92">
        <f t="shared" si="18"/>
        <v>10</v>
      </c>
      <c r="J182" s="92">
        <f t="shared" si="18"/>
        <v>12.5</v>
      </c>
      <c r="K182" s="92">
        <f t="shared" si="18"/>
        <v>11.25</v>
      </c>
      <c r="L182" s="92">
        <f>C37</f>
        <v>33.380000000000003</v>
      </c>
      <c r="M182" s="92">
        <f t="shared" ref="M182:P185" si="19">D37</f>
        <v>34.270000000000003</v>
      </c>
      <c r="N182" s="92">
        <f t="shared" si="19"/>
        <v>36.229999999999997</v>
      </c>
      <c r="O182" s="92">
        <f t="shared" si="19"/>
        <v>32.58</v>
      </c>
      <c r="P182" s="92">
        <f t="shared" si="19"/>
        <v>34.69</v>
      </c>
      <c r="Q182" s="43"/>
      <c r="R182" s="83"/>
    </row>
    <row r="183" spans="1:18" x14ac:dyDescent="0.45">
      <c r="A183" s="83" t="str">
        <f>A8</f>
        <v>ระดับจังหวัด</v>
      </c>
      <c r="B183" s="92">
        <f t="shared" si="17"/>
        <v>92.5</v>
      </c>
      <c r="C183" s="92">
        <f t="shared" si="17"/>
        <v>96.25</v>
      </c>
      <c r="D183" s="92">
        <f t="shared" si="17"/>
        <v>93.75</v>
      </c>
      <c r="E183" s="92">
        <f t="shared" si="17"/>
        <v>91.25</v>
      </c>
      <c r="F183" s="92">
        <f t="shared" si="17"/>
        <v>90</v>
      </c>
      <c r="G183" s="92">
        <f t="shared" si="18"/>
        <v>7.5</v>
      </c>
      <c r="H183" s="92">
        <f t="shared" si="18"/>
        <v>7.5</v>
      </c>
      <c r="I183" s="92">
        <f t="shared" si="18"/>
        <v>7.5</v>
      </c>
      <c r="J183" s="92">
        <f t="shared" si="18"/>
        <v>8.75</v>
      </c>
      <c r="K183" s="92">
        <f t="shared" si="18"/>
        <v>6.25</v>
      </c>
      <c r="L183" s="92">
        <f t="shared" ref="L183:L185" si="20">C38</f>
        <v>28.77</v>
      </c>
      <c r="M183" s="92">
        <f t="shared" si="19"/>
        <v>29.98</v>
      </c>
      <c r="N183" s="92">
        <f t="shared" si="19"/>
        <v>32.700000000000003</v>
      </c>
      <c r="O183" s="92">
        <f t="shared" si="19"/>
        <v>29.69</v>
      </c>
      <c r="P183" s="92">
        <f t="shared" si="19"/>
        <v>30.26</v>
      </c>
      <c r="Q183" s="43"/>
      <c r="R183" s="83"/>
    </row>
    <row r="184" spans="1:18" x14ac:dyDescent="0.45">
      <c r="A184" s="83" t="str">
        <f>A9</f>
        <v>ระดับสังกัด</v>
      </c>
      <c r="B184" s="92">
        <f t="shared" si="17"/>
        <v>98.75</v>
      </c>
      <c r="C184" s="92">
        <f t="shared" si="17"/>
        <v>100</v>
      </c>
      <c r="D184" s="92">
        <f t="shared" si="17"/>
        <v>100</v>
      </c>
      <c r="E184" s="92">
        <f t="shared" si="17"/>
        <v>98.75</v>
      </c>
      <c r="F184" s="92">
        <f t="shared" si="17"/>
        <v>98.75</v>
      </c>
      <c r="G184" s="92">
        <f t="shared" si="18"/>
        <v>2.5</v>
      </c>
      <c r="H184" s="92">
        <f t="shared" si="18"/>
        <v>2.5</v>
      </c>
      <c r="I184" s="92">
        <f t="shared" si="18"/>
        <v>2.5</v>
      </c>
      <c r="J184" s="92">
        <f t="shared" si="18"/>
        <v>1.25</v>
      </c>
      <c r="K184" s="92">
        <f t="shared" si="18"/>
        <v>1.25</v>
      </c>
      <c r="L184" s="92">
        <f t="shared" si="20"/>
        <v>27.35</v>
      </c>
      <c r="M184" s="92">
        <f t="shared" si="19"/>
        <v>27.91</v>
      </c>
      <c r="N184" s="92">
        <f t="shared" si="19"/>
        <v>31.15</v>
      </c>
      <c r="O184" s="92">
        <f t="shared" si="19"/>
        <v>28.97</v>
      </c>
      <c r="P184" s="92">
        <f t="shared" si="19"/>
        <v>29.73</v>
      </c>
      <c r="Q184" s="43"/>
      <c r="R184" s="83"/>
    </row>
    <row r="185" spans="1:18" x14ac:dyDescent="0.45">
      <c r="A185" s="83" t="str">
        <f>A10</f>
        <v>ระดับประเทศ</v>
      </c>
      <c r="B185" s="92">
        <f t="shared" si="17"/>
        <v>100</v>
      </c>
      <c r="C185" s="92">
        <f t="shared" si="17"/>
        <v>100</v>
      </c>
      <c r="D185" s="92">
        <f t="shared" si="17"/>
        <v>100</v>
      </c>
      <c r="E185" s="92">
        <f t="shared" si="17"/>
        <v>100</v>
      </c>
      <c r="F185" s="92">
        <f t="shared" si="17"/>
        <v>98.75</v>
      </c>
      <c r="G185" s="92">
        <f t="shared" si="18"/>
        <v>0</v>
      </c>
      <c r="H185" s="92">
        <f t="shared" si="18"/>
        <v>1.25</v>
      </c>
      <c r="I185" s="92">
        <f t="shared" si="18"/>
        <v>2.5</v>
      </c>
      <c r="J185" s="92">
        <f t="shared" si="18"/>
        <v>0</v>
      </c>
      <c r="K185" s="92">
        <f t="shared" si="18"/>
        <v>1.25</v>
      </c>
      <c r="L185" s="92">
        <f t="shared" si="20"/>
        <v>27.76</v>
      </c>
      <c r="M185" s="92">
        <f t="shared" si="19"/>
        <v>28.31</v>
      </c>
      <c r="N185" s="92">
        <f t="shared" si="19"/>
        <v>31.41</v>
      </c>
      <c r="O185" s="92">
        <f t="shared" si="19"/>
        <v>29.2</v>
      </c>
      <c r="P185" s="92">
        <f t="shared" si="19"/>
        <v>29.94</v>
      </c>
      <c r="Q185" s="43"/>
      <c r="R185" s="83"/>
    </row>
    <row r="186" spans="1:18" x14ac:dyDescent="0.4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</row>
    <row r="187" spans="1:18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8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8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8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8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8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2:17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2:17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2:17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2:17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2:17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2:17" x14ac:dyDescent="0.4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</row>
    <row r="199" spans="2:17" x14ac:dyDescent="0.45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</row>
    <row r="200" spans="2:17" x14ac:dyDescent="0.45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</row>
    <row r="201" spans="2:17" x14ac:dyDescent="0.45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</row>
    <row r="202" spans="2:17" x14ac:dyDescent="0.45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</row>
    <row r="203" spans="2:17" x14ac:dyDescent="0.45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</row>
    <row r="204" spans="2:17" x14ac:dyDescent="0.45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</row>
    <row r="205" spans="2:17" x14ac:dyDescent="0.45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</row>
    <row r="206" spans="2:17" x14ac:dyDescent="0.45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</row>
    <row r="207" spans="2:17" x14ac:dyDescent="0.45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</row>
    <row r="208" spans="2:17" x14ac:dyDescent="0.45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</row>
    <row r="209" spans="2:17" x14ac:dyDescent="0.45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</row>
    <row r="210" spans="2:17" x14ac:dyDescent="0.45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</row>
    <row r="211" spans="2:17" x14ac:dyDescent="0.45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</row>
    <row r="212" spans="2:17" x14ac:dyDescent="0.45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</row>
    <row r="213" spans="2:17" x14ac:dyDescent="0.45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</row>
    <row r="214" spans="2:17" x14ac:dyDescent="0.45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</row>
    <row r="215" spans="2:17" x14ac:dyDescent="0.45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</row>
    <row r="216" spans="2:17" x14ac:dyDescent="0.45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</row>
  </sheetData>
  <mergeCells count="82">
    <mergeCell ref="B180:F180"/>
    <mergeCell ref="G180:K180"/>
    <mergeCell ref="L180:P180"/>
    <mergeCell ref="Q118:R118"/>
    <mergeCell ref="A142:M142"/>
    <mergeCell ref="A143:M143"/>
    <mergeCell ref="A144:A147"/>
    <mergeCell ref="B144:G145"/>
    <mergeCell ref="H144:M145"/>
    <mergeCell ref="B146:G146"/>
    <mergeCell ref="H146:M146"/>
    <mergeCell ref="B99:E99"/>
    <mergeCell ref="B100:E100"/>
    <mergeCell ref="A114:M114"/>
    <mergeCell ref="A115:M115"/>
    <mergeCell ref="A116:A119"/>
    <mergeCell ref="B116:G117"/>
    <mergeCell ref="H116:M117"/>
    <mergeCell ref="B118:G118"/>
    <mergeCell ref="H118:M118"/>
    <mergeCell ref="B93:E93"/>
    <mergeCell ref="B94:E94"/>
    <mergeCell ref="B95:E95"/>
    <mergeCell ref="B96:E96"/>
    <mergeCell ref="B97:E97"/>
    <mergeCell ref="B98:E98"/>
    <mergeCell ref="B88:E88"/>
    <mergeCell ref="A89:A90"/>
    <mergeCell ref="B89:E90"/>
    <mergeCell ref="F89:K89"/>
    <mergeCell ref="B91:E91"/>
    <mergeCell ref="B92:E92"/>
    <mergeCell ref="A70:G70"/>
    <mergeCell ref="A71:A72"/>
    <mergeCell ref="B71:G71"/>
    <mergeCell ref="H71:L71"/>
    <mergeCell ref="A86:K86"/>
    <mergeCell ref="A87:K87"/>
    <mergeCell ref="A59:M59"/>
    <mergeCell ref="A60:M60"/>
    <mergeCell ref="E61:F61"/>
    <mergeCell ref="A62:A64"/>
    <mergeCell ref="B62:G62"/>
    <mergeCell ref="H62:M62"/>
    <mergeCell ref="B63:G63"/>
    <mergeCell ref="H63:M63"/>
    <mergeCell ref="E42:F42"/>
    <mergeCell ref="A43:A45"/>
    <mergeCell ref="B43:G43"/>
    <mergeCell ref="H43:L43"/>
    <mergeCell ref="B44:G44"/>
    <mergeCell ref="H44:L44"/>
    <mergeCell ref="A31:L31"/>
    <mergeCell ref="A32:L32"/>
    <mergeCell ref="E33:F33"/>
    <mergeCell ref="A34:A36"/>
    <mergeCell ref="B34:G34"/>
    <mergeCell ref="H34:L34"/>
    <mergeCell ref="B35:G35"/>
    <mergeCell ref="H35:L35"/>
    <mergeCell ref="E21:F21"/>
    <mergeCell ref="A22:A24"/>
    <mergeCell ref="B22:G22"/>
    <mergeCell ref="H22:L22"/>
    <mergeCell ref="B23:G23"/>
    <mergeCell ref="H23:L23"/>
    <mergeCell ref="E12:F12"/>
    <mergeCell ref="A13:A15"/>
    <mergeCell ref="B13:G13"/>
    <mergeCell ref="H13:L13"/>
    <mergeCell ref="M13:Q13"/>
    <mergeCell ref="B14:G14"/>
    <mergeCell ref="H14:L14"/>
    <mergeCell ref="M14:Q14"/>
    <mergeCell ref="A1:L1"/>
    <mergeCell ref="A2:L2"/>
    <mergeCell ref="E3:F3"/>
    <mergeCell ref="A4:A6"/>
    <mergeCell ref="B4:G4"/>
    <mergeCell ref="H4:L4"/>
    <mergeCell ref="B5:G5"/>
    <mergeCell ref="H5:L5"/>
  </mergeCells>
  <pageMargins left="1.1811023622047245" right="0.35433070866141736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opLeftCell="A151" zoomScaleNormal="100" workbookViewId="0">
      <selection activeCell="Q181" sqref="Q181"/>
    </sheetView>
  </sheetViews>
  <sheetFormatPr defaultColWidth="9.140625" defaultRowHeight="22.5" x14ac:dyDescent="0.45"/>
  <cols>
    <col min="1" max="1" width="19.28515625" style="5" bestFit="1" customWidth="1"/>
    <col min="2" max="2" width="11" style="5" bestFit="1" customWidth="1"/>
    <col min="3" max="3" width="11.7109375" style="5" customWidth="1"/>
    <col min="4" max="4" width="10.5703125" style="5" bestFit="1" customWidth="1"/>
    <col min="5" max="5" width="10.7109375" style="5" bestFit="1" customWidth="1"/>
    <col min="6" max="6" width="12.5703125" style="5" bestFit="1" customWidth="1"/>
    <col min="7" max="7" width="14.42578125" style="5" bestFit="1" customWidth="1"/>
    <col min="8" max="11" width="12.5703125" style="5" bestFit="1" customWidth="1"/>
    <col min="12" max="12" width="11.5703125" style="5" bestFit="1" customWidth="1"/>
    <col min="13" max="13" width="10.5703125" style="5" bestFit="1" customWidth="1"/>
    <col min="14" max="14" width="1" style="5" customWidth="1"/>
    <col min="15" max="15" width="1.42578125" style="5" customWidth="1"/>
    <col min="16" max="16" width="1.140625" style="5" customWidth="1"/>
    <col min="17" max="16384" width="9.140625" style="5"/>
  </cols>
  <sheetData>
    <row r="1" spans="1:16" ht="23.25" x14ac:dyDescent="0.5">
      <c r="A1" s="1" t="str">
        <f>'[1]ม.6ภาษาไทย-2563'!A1:L1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</row>
    <row r="2" spans="1:16" ht="23.25" x14ac:dyDescent="0.5">
      <c r="A2" s="6" t="s">
        <v>241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</row>
    <row r="3" spans="1:16" ht="23.25" x14ac:dyDescent="0.5">
      <c r="A3" s="251"/>
      <c r="B3" s="252"/>
      <c r="C3" s="252"/>
      <c r="D3" s="252"/>
      <c r="E3" s="253" t="s">
        <v>4</v>
      </c>
      <c r="F3" s="253"/>
      <c r="G3" s="252" t="s">
        <v>242</v>
      </c>
      <c r="H3" s="252"/>
      <c r="I3" s="252"/>
      <c r="J3" s="252"/>
      <c r="K3" s="252"/>
      <c r="L3" s="255"/>
      <c r="M3" s="10"/>
      <c r="N3" s="10"/>
      <c r="O3" s="10"/>
      <c r="P3" s="10"/>
    </row>
    <row r="4" spans="1:16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</row>
    <row r="5" spans="1:16" ht="23.25" x14ac:dyDescent="0.5">
      <c r="A5" s="15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</row>
    <row r="6" spans="1:16" ht="23.25" x14ac:dyDescent="0.5">
      <c r="A6" s="19"/>
      <c r="B6" s="35">
        <f>'[1]ม.6อังกฤษ-2563'!B6</f>
        <v>2558</v>
      </c>
      <c r="C6" s="35">
        <f>'[1]ม.6อังกฤษ-2563'!C6</f>
        <v>2559</v>
      </c>
      <c r="D6" s="35">
        <f>'[1]ม.6อังกฤษ-2563'!D6</f>
        <v>2560</v>
      </c>
      <c r="E6" s="35">
        <f>'[1]ม.6อังกฤษ-2563'!E6</f>
        <v>2561</v>
      </c>
      <c r="F6" s="35">
        <f>'[1]ม.6อังกฤษ-2563'!F6</f>
        <v>2562</v>
      </c>
      <c r="G6" s="35">
        <f>'[1]ม.6อังกฤษ-2563'!G6</f>
        <v>2563</v>
      </c>
      <c r="H6" s="35" t="str">
        <f>'[1]ม.6อังกฤษ-2563'!H6</f>
        <v>58/59</v>
      </c>
      <c r="I6" s="35" t="str">
        <f>'[1]ม.6อังกฤษ-2563'!I6</f>
        <v>59/60</v>
      </c>
      <c r="J6" s="35" t="str">
        <f>'[1]ม.6อังกฤษ-2563'!J6</f>
        <v>60/61</v>
      </c>
      <c r="K6" s="35" t="str">
        <f>'[1]ม.6อังกฤษ-2563'!K6</f>
        <v>61/62</v>
      </c>
      <c r="L6" s="35" t="str">
        <f>'[1]ม.6อังกฤษ-2563'!L6</f>
        <v>62/63</v>
      </c>
      <c r="M6" s="10"/>
      <c r="N6" s="10"/>
      <c r="O6" s="10"/>
      <c r="P6" s="10"/>
    </row>
    <row r="7" spans="1:16" x14ac:dyDescent="0.45">
      <c r="A7" s="23" t="s">
        <v>13</v>
      </c>
      <c r="B7" s="24">
        <v>526</v>
      </c>
      <c r="C7" s="24">
        <v>499</v>
      </c>
      <c r="D7" s="24">
        <v>447</v>
      </c>
      <c r="E7" s="24">
        <v>498</v>
      </c>
      <c r="F7" s="24">
        <v>475</v>
      </c>
      <c r="G7" s="24">
        <v>498</v>
      </c>
      <c r="H7" s="117">
        <f>C7-B7</f>
        <v>-27</v>
      </c>
      <c r="I7" s="117">
        <f>D7-C7</f>
        <v>-52</v>
      </c>
      <c r="J7" s="117">
        <f>E7-D7</f>
        <v>51</v>
      </c>
      <c r="K7" s="117">
        <f>F7-E7</f>
        <v>-23</v>
      </c>
      <c r="L7" s="117">
        <f>G7-F7</f>
        <v>23</v>
      </c>
      <c r="M7" s="26"/>
      <c r="N7" s="27"/>
      <c r="O7" s="27"/>
      <c r="P7" s="27"/>
    </row>
    <row r="8" spans="1:16" x14ac:dyDescent="0.45">
      <c r="A8" s="23" t="s">
        <v>14</v>
      </c>
      <c r="B8" s="24">
        <v>4785</v>
      </c>
      <c r="C8" s="24">
        <v>3993</v>
      </c>
      <c r="D8" s="24">
        <v>3512</v>
      </c>
      <c r="E8" s="24">
        <v>3452</v>
      </c>
      <c r="F8" s="24">
        <v>3424</v>
      </c>
      <c r="G8" s="24">
        <v>3410</v>
      </c>
      <c r="H8" s="117">
        <f t="shared" ref="H8:L10" si="0">C8-B8</f>
        <v>-792</v>
      </c>
      <c r="I8" s="117">
        <f t="shared" si="0"/>
        <v>-481</v>
      </c>
      <c r="J8" s="117">
        <f t="shared" si="0"/>
        <v>-60</v>
      </c>
      <c r="K8" s="117">
        <f t="shared" si="0"/>
        <v>-28</v>
      </c>
      <c r="L8" s="117">
        <f t="shared" si="0"/>
        <v>-14</v>
      </c>
      <c r="M8" s="26"/>
      <c r="N8" s="27"/>
      <c r="O8" s="27"/>
      <c r="P8" s="27"/>
    </row>
    <row r="9" spans="1:16" x14ac:dyDescent="0.45">
      <c r="A9" s="23" t="s">
        <v>15</v>
      </c>
      <c r="B9" s="24">
        <v>337049</v>
      </c>
      <c r="C9" s="24">
        <v>299577</v>
      </c>
      <c r="D9" s="24">
        <v>289580</v>
      </c>
      <c r="E9" s="24">
        <v>288115</v>
      </c>
      <c r="F9" s="24">
        <v>280358</v>
      </c>
      <c r="G9" s="24">
        <v>280943</v>
      </c>
      <c r="H9" s="117">
        <f t="shared" si="0"/>
        <v>-37472</v>
      </c>
      <c r="I9" s="117">
        <f t="shared" si="0"/>
        <v>-9997</v>
      </c>
      <c r="J9" s="117">
        <f t="shared" si="0"/>
        <v>-1465</v>
      </c>
      <c r="K9" s="117">
        <f t="shared" si="0"/>
        <v>-7757</v>
      </c>
      <c r="L9" s="117">
        <f t="shared" si="0"/>
        <v>585</v>
      </c>
      <c r="M9" s="26"/>
      <c r="N9" s="27"/>
      <c r="O9" s="27"/>
      <c r="P9" s="27"/>
    </row>
    <row r="10" spans="1:16" x14ac:dyDescent="0.45">
      <c r="A10" s="23" t="s">
        <v>16</v>
      </c>
      <c r="B10" s="24">
        <v>423654</v>
      </c>
      <c r="C10" s="24">
        <v>379064</v>
      </c>
      <c r="D10" s="24">
        <v>372853</v>
      </c>
      <c r="E10" s="24">
        <v>373213</v>
      </c>
      <c r="F10" s="24">
        <v>363752</v>
      </c>
      <c r="G10" s="24">
        <v>365770</v>
      </c>
      <c r="H10" s="117">
        <f t="shared" si="0"/>
        <v>-44590</v>
      </c>
      <c r="I10" s="117">
        <f t="shared" si="0"/>
        <v>-6211</v>
      </c>
      <c r="J10" s="117">
        <f t="shared" si="0"/>
        <v>360</v>
      </c>
      <c r="K10" s="117">
        <f t="shared" si="0"/>
        <v>-9461</v>
      </c>
      <c r="L10" s="117">
        <f t="shared" si="0"/>
        <v>2018</v>
      </c>
      <c r="M10" s="26"/>
      <c r="N10" s="27"/>
      <c r="O10" s="27"/>
      <c r="P10" s="27"/>
    </row>
    <row r="11" spans="1:16" x14ac:dyDescent="0.45">
      <c r="A11" s="28"/>
      <c r="B11" s="29"/>
      <c r="C11" s="29"/>
      <c r="D11" s="29"/>
      <c r="E11" s="29"/>
      <c r="F11" s="29"/>
      <c r="G11" s="29"/>
      <c r="H11" s="118"/>
      <c r="I11" s="119"/>
      <c r="J11" s="119"/>
      <c r="K11" s="27"/>
      <c r="L11" s="27"/>
      <c r="M11" s="27"/>
      <c r="N11" s="27"/>
      <c r="O11" s="27"/>
      <c r="P11" s="27"/>
    </row>
    <row r="12" spans="1:16" ht="23.25" x14ac:dyDescent="0.5">
      <c r="A12" s="251"/>
      <c r="B12" s="252"/>
      <c r="C12" s="252"/>
      <c r="D12" s="252"/>
      <c r="E12" s="253" t="s">
        <v>18</v>
      </c>
      <c r="F12" s="253"/>
      <c r="G12" s="252" t="str">
        <f>G3</f>
        <v>วิชาคณิตศาสตร์</v>
      </c>
      <c r="H12" s="252"/>
      <c r="I12" s="252"/>
      <c r="J12" s="252"/>
      <c r="K12" s="252"/>
      <c r="L12" s="255"/>
      <c r="M12" s="27"/>
      <c r="N12" s="27"/>
      <c r="O12" s="27"/>
      <c r="P12" s="27"/>
    </row>
    <row r="13" spans="1:16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34"/>
      <c r="N13" s="34"/>
      <c r="O13" s="34"/>
      <c r="P13" s="34"/>
    </row>
    <row r="14" spans="1:16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34"/>
      <c r="N14" s="34"/>
      <c r="O14" s="34"/>
      <c r="P14" s="34"/>
    </row>
    <row r="15" spans="1:16" ht="23.25" x14ac:dyDescent="0.5">
      <c r="A15" s="19"/>
      <c r="B15" s="35">
        <f>'[1]ม.6อังกฤษ-2563'!B15</f>
        <v>2558</v>
      </c>
      <c r="C15" s="35">
        <f>'[1]ม.6อังกฤษ-2563'!C15</f>
        <v>2559</v>
      </c>
      <c r="D15" s="35">
        <f>'[1]ม.6อังกฤษ-2563'!D15</f>
        <v>2560</v>
      </c>
      <c r="E15" s="35">
        <f>'[1]ม.6อังกฤษ-2563'!E15</f>
        <v>2561</v>
      </c>
      <c r="F15" s="35">
        <f>'[1]ม.6อังกฤษ-2563'!F15</f>
        <v>2562</v>
      </c>
      <c r="G15" s="35">
        <f>'[1]ม.6อังกฤษ-2563'!G15</f>
        <v>2563</v>
      </c>
      <c r="H15" s="35" t="str">
        <f>'[1]ม.6อังกฤษ-2563'!H15</f>
        <v>58/59</v>
      </c>
      <c r="I15" s="35" t="str">
        <f>'[1]ม.6อังกฤษ-2563'!I15</f>
        <v>59/60</v>
      </c>
      <c r="J15" s="35" t="str">
        <f>'[1]ม.6อังกฤษ-2563'!J15</f>
        <v>60/61</v>
      </c>
      <c r="K15" s="35" t="str">
        <f>'[1]ม.6อังกฤษ-2563'!K15</f>
        <v>61/62</v>
      </c>
      <c r="L15" s="35" t="str">
        <f>'[1]ม.6อังกฤษ-2563'!L15</f>
        <v>62/63</v>
      </c>
      <c r="M15" s="10"/>
      <c r="N15" s="10"/>
      <c r="O15" s="10"/>
      <c r="P15" s="10"/>
    </row>
    <row r="16" spans="1:16" x14ac:dyDescent="0.45">
      <c r="A16" s="23" t="s">
        <v>13</v>
      </c>
      <c r="B16" s="36">
        <v>92.5</v>
      </c>
      <c r="C16" s="36">
        <v>90</v>
      </c>
      <c r="D16" s="36">
        <v>97.5</v>
      </c>
      <c r="E16" s="36">
        <v>100</v>
      </c>
      <c r="F16" s="36">
        <v>92.5</v>
      </c>
      <c r="G16" s="36">
        <v>96.88</v>
      </c>
      <c r="H16" s="120">
        <f>C16-B16</f>
        <v>-2.5</v>
      </c>
      <c r="I16" s="120">
        <f>D16-C16</f>
        <v>7.5</v>
      </c>
      <c r="J16" s="120">
        <f>E16-D16</f>
        <v>2.5</v>
      </c>
      <c r="K16" s="120">
        <f>F16-E16</f>
        <v>-7.5</v>
      </c>
      <c r="L16" s="120">
        <f>G16-F16</f>
        <v>4.3799999999999955</v>
      </c>
      <c r="M16" s="27"/>
      <c r="N16" s="27"/>
      <c r="O16" s="27"/>
      <c r="P16" s="27"/>
    </row>
    <row r="17" spans="1:16" x14ac:dyDescent="0.45">
      <c r="A17" s="23" t="s">
        <v>14</v>
      </c>
      <c r="B17" s="36">
        <v>95</v>
      </c>
      <c r="C17" s="36">
        <v>100</v>
      </c>
      <c r="D17" s="36">
        <v>100</v>
      </c>
      <c r="E17" s="36">
        <v>100</v>
      </c>
      <c r="F17" s="36">
        <v>100</v>
      </c>
      <c r="G17" s="36">
        <v>100</v>
      </c>
      <c r="H17" s="120">
        <f t="shared" ref="H17:L19" si="1">C17-B17</f>
        <v>5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27"/>
      <c r="N17" s="27"/>
      <c r="O17" s="27"/>
      <c r="P17" s="27"/>
    </row>
    <row r="18" spans="1:16" x14ac:dyDescent="0.45">
      <c r="A18" s="23" t="s">
        <v>15</v>
      </c>
      <c r="B18" s="36">
        <v>100</v>
      </c>
      <c r="C18" s="36">
        <v>100</v>
      </c>
      <c r="D18" s="36">
        <v>100</v>
      </c>
      <c r="E18" s="36">
        <v>100</v>
      </c>
      <c r="F18" s="36">
        <v>100</v>
      </c>
      <c r="G18" s="36">
        <v>100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 t="shared" si="1"/>
        <v>0</v>
      </c>
      <c r="L18" s="120">
        <f t="shared" si="1"/>
        <v>0</v>
      </c>
      <c r="M18" s="27"/>
      <c r="N18" s="27"/>
      <c r="O18" s="27"/>
      <c r="P18" s="27"/>
    </row>
    <row r="19" spans="1:16" x14ac:dyDescent="0.45">
      <c r="A19" s="23" t="s">
        <v>16</v>
      </c>
      <c r="B19" s="36">
        <v>100</v>
      </c>
      <c r="C19" s="36">
        <v>100</v>
      </c>
      <c r="D19" s="36">
        <v>100</v>
      </c>
      <c r="E19" s="36">
        <v>100</v>
      </c>
      <c r="F19" s="36">
        <v>100</v>
      </c>
      <c r="G19" s="36">
        <v>100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0</v>
      </c>
      <c r="M19" s="27"/>
      <c r="N19" s="27"/>
      <c r="O19" s="27"/>
      <c r="P19" s="27"/>
    </row>
    <row r="20" spans="1:16" x14ac:dyDescent="0.45">
      <c r="A20" s="28"/>
      <c r="B20" s="27"/>
      <c r="C20" s="27"/>
      <c r="D20" s="27"/>
      <c r="E20" s="38"/>
      <c r="F20" s="38"/>
      <c r="G20" s="38"/>
      <c r="H20" s="121"/>
      <c r="I20" s="121"/>
      <c r="J20" s="121"/>
      <c r="K20" s="121"/>
      <c r="L20" s="121"/>
      <c r="M20" s="27"/>
      <c r="N20" s="27"/>
      <c r="O20" s="27"/>
      <c r="P20" s="27"/>
    </row>
    <row r="21" spans="1:16" x14ac:dyDescent="0.45">
      <c r="A21" s="28"/>
      <c r="B21" s="27"/>
      <c r="C21" s="27"/>
      <c r="D21" s="27"/>
      <c r="E21" s="38"/>
      <c r="F21" s="38"/>
      <c r="G21" s="38"/>
      <c r="H21" s="121"/>
      <c r="I21" s="121"/>
      <c r="J21" s="121"/>
      <c r="K21" s="121"/>
      <c r="L21" s="121"/>
      <c r="M21" s="27"/>
      <c r="N21" s="27"/>
      <c r="O21" s="27"/>
      <c r="P21" s="27"/>
    </row>
    <row r="22" spans="1:16" x14ac:dyDescent="0.45">
      <c r="A22" s="28"/>
      <c r="B22" s="27"/>
      <c r="C22" s="27"/>
      <c r="D22" s="27"/>
      <c r="E22" s="38"/>
      <c r="F22" s="38"/>
      <c r="G22" s="38"/>
      <c r="H22" s="121"/>
      <c r="I22" s="121"/>
      <c r="J22" s="121"/>
      <c r="K22" s="121"/>
      <c r="L22" s="121"/>
      <c r="M22" s="27"/>
      <c r="N22" s="27"/>
      <c r="O22" s="27"/>
      <c r="P22" s="27"/>
    </row>
    <row r="23" spans="1:16" x14ac:dyDescent="0.45">
      <c r="A23" s="28"/>
      <c r="B23" s="27"/>
      <c r="C23" s="27"/>
      <c r="D23" s="27"/>
      <c r="E23" s="38"/>
      <c r="F23" s="38"/>
      <c r="G23" s="38"/>
      <c r="H23" s="121"/>
      <c r="I23" s="121"/>
      <c r="J23" s="121"/>
      <c r="K23" s="121"/>
      <c r="L23" s="121"/>
      <c r="M23" s="27"/>
      <c r="N23" s="27"/>
      <c r="O23" s="27"/>
      <c r="P23" s="27"/>
    </row>
    <row r="24" spans="1:16" x14ac:dyDescent="0.45">
      <c r="A24" s="28"/>
      <c r="B24" s="27"/>
      <c r="C24" s="27"/>
      <c r="D24" s="27"/>
      <c r="E24" s="38"/>
      <c r="F24" s="38"/>
      <c r="G24" s="38"/>
      <c r="H24" s="121"/>
      <c r="I24" s="121"/>
      <c r="J24" s="121"/>
      <c r="K24" s="121"/>
      <c r="L24" s="121"/>
      <c r="M24" s="27"/>
      <c r="N24" s="27"/>
      <c r="O24" s="27"/>
      <c r="P24" s="27"/>
    </row>
    <row r="25" spans="1:16" x14ac:dyDescent="0.45">
      <c r="A25" s="28"/>
      <c r="B25" s="27"/>
      <c r="C25" s="27"/>
      <c r="D25" s="27"/>
      <c r="E25" s="38"/>
      <c r="F25" s="38"/>
      <c r="G25" s="38"/>
      <c r="H25" s="121"/>
      <c r="I25" s="121"/>
      <c r="J25" s="121"/>
      <c r="K25" s="121"/>
      <c r="L25" s="121"/>
      <c r="M25" s="27"/>
      <c r="N25" s="27"/>
      <c r="O25" s="27"/>
      <c r="P25" s="27"/>
    </row>
    <row r="26" spans="1:16" x14ac:dyDescent="0.45">
      <c r="A26" s="28"/>
      <c r="B26" s="27"/>
      <c r="C26" s="27"/>
      <c r="D26" s="27"/>
      <c r="E26" s="38"/>
      <c r="F26" s="38"/>
      <c r="G26" s="38"/>
      <c r="H26" s="121"/>
      <c r="I26" s="121"/>
      <c r="J26" s="121"/>
      <c r="K26" s="121"/>
      <c r="L26" s="121"/>
      <c r="M26" s="27"/>
      <c r="N26" s="27"/>
      <c r="O26" s="27"/>
      <c r="P26" s="27"/>
    </row>
    <row r="27" spans="1:16" x14ac:dyDescent="0.45">
      <c r="A27" s="28"/>
      <c r="B27" s="27"/>
      <c r="C27" s="27"/>
      <c r="D27" s="27"/>
      <c r="E27" s="38"/>
      <c r="F27" s="38"/>
      <c r="G27" s="38"/>
      <c r="H27" s="121"/>
      <c r="I27" s="121"/>
      <c r="J27" s="121"/>
      <c r="K27" s="121"/>
      <c r="L27" s="121"/>
      <c r="M27" s="27"/>
      <c r="N27" s="27"/>
      <c r="O27" s="27"/>
      <c r="P27" s="27"/>
    </row>
    <row r="28" spans="1:16" x14ac:dyDescent="0.45">
      <c r="A28" s="28"/>
      <c r="B28" s="27"/>
      <c r="C28" s="27"/>
      <c r="D28" s="27"/>
      <c r="E28" s="38"/>
      <c r="F28" s="38"/>
      <c r="G28" s="38"/>
      <c r="H28" s="121"/>
      <c r="I28" s="121"/>
      <c r="J28" s="121"/>
      <c r="K28" s="121"/>
      <c r="L28" s="121"/>
      <c r="M28" s="27"/>
      <c r="N28" s="27"/>
      <c r="O28" s="27"/>
      <c r="P28" s="27"/>
    </row>
    <row r="29" spans="1:16" x14ac:dyDescent="0.45">
      <c r="A29" s="28"/>
      <c r="B29" s="27"/>
      <c r="C29" s="27"/>
      <c r="D29" s="27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</row>
    <row r="30" spans="1:16" ht="23.25" x14ac:dyDescent="0.5">
      <c r="A30" s="1" t="str">
        <f>'[1]ม.6อังกฤษ-2563'!A31:L31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</row>
    <row r="31" spans="1:16" ht="23.25" x14ac:dyDescent="0.5">
      <c r="A31" s="6" t="s">
        <v>241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</row>
    <row r="32" spans="1:16" ht="23.25" x14ac:dyDescent="0.5">
      <c r="A32" s="251"/>
      <c r="B32" s="252"/>
      <c r="C32" s="252"/>
      <c r="D32" s="252"/>
      <c r="E32" s="253" t="s">
        <v>21</v>
      </c>
      <c r="F32" s="253"/>
      <c r="G32" s="252" t="str">
        <f>G12</f>
        <v>วิชาคณิตศาสตร์</v>
      </c>
      <c r="H32" s="252"/>
      <c r="I32" s="252"/>
      <c r="J32" s="252"/>
      <c r="K32" s="252"/>
      <c r="L32" s="255"/>
      <c r="M32" s="27"/>
      <c r="N32" s="27"/>
      <c r="O32" s="27"/>
      <c r="P32" s="27"/>
    </row>
    <row r="33" spans="1:16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</row>
    <row r="34" spans="1:16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</row>
    <row r="35" spans="1:16" ht="23.25" x14ac:dyDescent="0.5">
      <c r="A35" s="19"/>
      <c r="B35" s="35">
        <f>'[1]ม.6อังกฤษ-2563'!B36</f>
        <v>2558</v>
      </c>
      <c r="C35" s="35">
        <f>'[1]ม.6อังกฤษ-2563'!C36</f>
        <v>2559</v>
      </c>
      <c r="D35" s="35">
        <f>'[1]ม.6อังกฤษ-2563'!D36</f>
        <v>2560</v>
      </c>
      <c r="E35" s="35">
        <f>'[1]ม.6อังกฤษ-2563'!E36</f>
        <v>2561</v>
      </c>
      <c r="F35" s="35">
        <f>'[1]ม.6อังกฤษ-2563'!F36</f>
        <v>2562</v>
      </c>
      <c r="G35" s="35">
        <f>'[1]ม.6อังกฤษ-2563'!G36</f>
        <v>2563</v>
      </c>
      <c r="H35" s="35" t="str">
        <f>'[1]ม.6อังกฤษ-2563'!H36</f>
        <v>58/59</v>
      </c>
      <c r="I35" s="35" t="str">
        <f>'[1]ม.6อังกฤษ-2563'!I36</f>
        <v>59/60</v>
      </c>
      <c r="J35" s="35" t="str">
        <f>'[1]ม.6อังกฤษ-2563'!J36</f>
        <v>60/61</v>
      </c>
      <c r="K35" s="35" t="str">
        <f>'[1]ม.6อังกฤษ-2563'!K36</f>
        <v>61/62</v>
      </c>
      <c r="L35" s="35" t="str">
        <f>'[1]ม.6อังกฤษ-2563'!L36</f>
        <v>62/63</v>
      </c>
      <c r="M35" s="27"/>
      <c r="N35" s="27"/>
      <c r="O35" s="27"/>
      <c r="P35" s="27"/>
    </row>
    <row r="36" spans="1:16" x14ac:dyDescent="0.45">
      <c r="A36" s="23" t="s">
        <v>13</v>
      </c>
      <c r="B36" s="36">
        <v>5</v>
      </c>
      <c r="C36" s="36">
        <v>2.5</v>
      </c>
      <c r="D36" s="36">
        <v>2.5</v>
      </c>
      <c r="E36" s="36">
        <v>10</v>
      </c>
      <c r="F36" s="36">
        <v>2.5</v>
      </c>
      <c r="G36" s="36">
        <v>6.25</v>
      </c>
      <c r="H36" s="120">
        <f>C36-B36</f>
        <v>-2.5</v>
      </c>
      <c r="I36" s="120">
        <f>D36-C36</f>
        <v>0</v>
      </c>
      <c r="J36" s="120">
        <f>E36-D36</f>
        <v>7.5</v>
      </c>
      <c r="K36" s="120">
        <f>F36-E36</f>
        <v>-7.5</v>
      </c>
      <c r="L36" s="120">
        <f>G36-F36</f>
        <v>3.75</v>
      </c>
      <c r="M36" s="27"/>
      <c r="N36" s="27"/>
      <c r="O36" s="27"/>
      <c r="P36" s="27"/>
    </row>
    <row r="37" spans="1:16" x14ac:dyDescent="0.45">
      <c r="A37" s="23" t="s">
        <v>14</v>
      </c>
      <c r="B37" s="36">
        <v>2.5</v>
      </c>
      <c r="C37" s="36">
        <v>2.5</v>
      </c>
      <c r="D37" s="36">
        <v>0</v>
      </c>
      <c r="E37" s="36">
        <v>2.5</v>
      </c>
      <c r="F37" s="36">
        <v>0</v>
      </c>
      <c r="G37" s="36">
        <v>0</v>
      </c>
      <c r="H37" s="120">
        <f t="shared" ref="H37:L39" si="2">C37-B37</f>
        <v>0</v>
      </c>
      <c r="I37" s="120">
        <f t="shared" si="2"/>
        <v>-2.5</v>
      </c>
      <c r="J37" s="120">
        <f t="shared" si="2"/>
        <v>2.5</v>
      </c>
      <c r="K37" s="120">
        <f t="shared" si="2"/>
        <v>-2.5</v>
      </c>
      <c r="L37" s="120">
        <f t="shared" si="2"/>
        <v>0</v>
      </c>
      <c r="M37" s="27"/>
      <c r="N37" s="27"/>
      <c r="O37" s="27"/>
      <c r="P37" s="27"/>
    </row>
    <row r="38" spans="1:16" x14ac:dyDescent="0.45">
      <c r="A38" s="23" t="s">
        <v>15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120">
        <f t="shared" si="2"/>
        <v>0</v>
      </c>
      <c r="I38" s="120">
        <f t="shared" si="2"/>
        <v>0</v>
      </c>
      <c r="J38" s="120">
        <f t="shared" si="2"/>
        <v>0</v>
      </c>
      <c r="K38" s="120">
        <f t="shared" si="2"/>
        <v>0</v>
      </c>
      <c r="L38" s="120">
        <f t="shared" si="2"/>
        <v>0</v>
      </c>
      <c r="M38" s="27"/>
      <c r="N38" s="27"/>
      <c r="O38" s="27"/>
      <c r="P38" s="27"/>
    </row>
    <row r="39" spans="1:16" x14ac:dyDescent="0.45">
      <c r="A39" s="23" t="s">
        <v>16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120">
        <f t="shared" si="2"/>
        <v>0</v>
      </c>
      <c r="I39" s="120">
        <f t="shared" si="2"/>
        <v>0</v>
      </c>
      <c r="J39" s="120">
        <f t="shared" si="2"/>
        <v>0</v>
      </c>
      <c r="K39" s="120">
        <f t="shared" si="2"/>
        <v>0</v>
      </c>
      <c r="L39" s="120">
        <f t="shared" si="2"/>
        <v>0</v>
      </c>
      <c r="M39" s="27"/>
      <c r="N39" s="27"/>
      <c r="O39" s="27"/>
      <c r="P39" s="27"/>
    </row>
    <row r="40" spans="1:16" ht="23.25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3.25" x14ac:dyDescent="0.5">
      <c r="A41" s="251"/>
      <c r="B41" s="252"/>
      <c r="C41" s="252"/>
      <c r="D41" s="252"/>
      <c r="E41" s="253" t="s">
        <v>24</v>
      </c>
      <c r="F41" s="253"/>
      <c r="G41" s="252" t="str">
        <f>G32</f>
        <v>วิชาคณิตศาสตร์</v>
      </c>
      <c r="H41" s="252"/>
      <c r="I41" s="252"/>
      <c r="J41" s="252"/>
      <c r="K41" s="252"/>
      <c r="L41" s="255"/>
      <c r="M41" s="4"/>
      <c r="N41" s="4"/>
      <c r="O41" s="4"/>
      <c r="P41" s="4"/>
    </row>
    <row r="42" spans="1:16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</row>
    <row r="43" spans="1:16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</row>
    <row r="44" spans="1:16" ht="23.25" x14ac:dyDescent="0.5">
      <c r="A44" s="19"/>
      <c r="B44" s="35">
        <f>'[1]ม.6อังกฤษ-2563'!B36</f>
        <v>2558</v>
      </c>
      <c r="C44" s="35">
        <f>'[1]ม.6อังกฤษ-2563'!C36</f>
        <v>2559</v>
      </c>
      <c r="D44" s="35">
        <f>'[1]ม.6อังกฤษ-2563'!D36</f>
        <v>2560</v>
      </c>
      <c r="E44" s="35">
        <f>'[1]ม.6อังกฤษ-2563'!E36</f>
        <v>2561</v>
      </c>
      <c r="F44" s="35">
        <f>'[1]ม.6อังกฤษ-2563'!F36</f>
        <v>2562</v>
      </c>
      <c r="G44" s="35">
        <f>'[1]ม.6อังกฤษ-2563'!G36</f>
        <v>2563</v>
      </c>
      <c r="H44" s="35" t="str">
        <f>'[1]ม.6อังกฤษ-2563'!H36</f>
        <v>58/59</v>
      </c>
      <c r="I44" s="35" t="str">
        <f>'[1]ม.6อังกฤษ-2563'!I36</f>
        <v>59/60</v>
      </c>
      <c r="J44" s="35" t="str">
        <f>'[1]ม.6อังกฤษ-2563'!J36</f>
        <v>60/61</v>
      </c>
      <c r="K44" s="35" t="str">
        <f>'[1]ม.6อังกฤษ-2563'!K36</f>
        <v>61/62</v>
      </c>
      <c r="L44" s="35" t="str">
        <f>'[1]ม.6อังกฤษ-2563'!L36</f>
        <v>62/63</v>
      </c>
      <c r="M44" s="4"/>
      <c r="N44" s="4"/>
      <c r="O44" s="4"/>
      <c r="P44" s="4"/>
    </row>
    <row r="45" spans="1:16" ht="23.25" x14ac:dyDescent="0.5">
      <c r="A45" s="23" t="s">
        <v>13</v>
      </c>
      <c r="B45" s="36">
        <v>35.57</v>
      </c>
      <c r="C45" s="36">
        <v>33.14</v>
      </c>
      <c r="D45" s="36">
        <v>32.93</v>
      </c>
      <c r="E45" s="36">
        <v>38.6</v>
      </c>
      <c r="F45" s="36">
        <v>31.83</v>
      </c>
      <c r="G45" s="36">
        <v>34.06</v>
      </c>
      <c r="H45" s="120">
        <f>C45-B45</f>
        <v>-2.4299999999999997</v>
      </c>
      <c r="I45" s="120">
        <f>D45-C45</f>
        <v>-0.21000000000000085</v>
      </c>
      <c r="J45" s="120">
        <f>E45-D45</f>
        <v>5.6700000000000017</v>
      </c>
      <c r="K45" s="120">
        <f>F45-E45</f>
        <v>-6.7700000000000031</v>
      </c>
      <c r="L45" s="120">
        <f>G45-F45</f>
        <v>2.230000000000004</v>
      </c>
      <c r="M45" s="4"/>
      <c r="N45" s="4"/>
      <c r="O45" s="4"/>
      <c r="P45" s="4"/>
    </row>
    <row r="46" spans="1:16" ht="23.25" x14ac:dyDescent="0.5">
      <c r="A46" s="23" t="s">
        <v>14</v>
      </c>
      <c r="B46" s="36">
        <v>28.48</v>
      </c>
      <c r="C46" s="36">
        <v>27.33</v>
      </c>
      <c r="D46" s="36">
        <v>26.45</v>
      </c>
      <c r="E46" s="36">
        <v>32.44</v>
      </c>
      <c r="F46" s="36">
        <v>27.23</v>
      </c>
      <c r="G46" s="36">
        <v>28.41</v>
      </c>
      <c r="H46" s="120">
        <f t="shared" ref="H46:L48" si="3">C46-B46</f>
        <v>-1.1500000000000021</v>
      </c>
      <c r="I46" s="120">
        <f t="shared" si="3"/>
        <v>-0.87999999999999901</v>
      </c>
      <c r="J46" s="120">
        <f t="shared" si="3"/>
        <v>5.9899999999999984</v>
      </c>
      <c r="K46" s="120">
        <f t="shared" si="3"/>
        <v>-5.2099999999999973</v>
      </c>
      <c r="L46" s="120">
        <f t="shared" si="3"/>
        <v>1.1799999999999997</v>
      </c>
      <c r="M46" s="4"/>
      <c r="N46" s="4"/>
      <c r="O46" s="4"/>
      <c r="P46" s="4"/>
    </row>
    <row r="47" spans="1:16" ht="23.25" x14ac:dyDescent="0.5">
      <c r="A47" s="23" t="s">
        <v>15</v>
      </c>
      <c r="B47" s="36">
        <v>26.65</v>
      </c>
      <c r="C47" s="36">
        <v>24.9</v>
      </c>
      <c r="D47" s="36">
        <v>24.64</v>
      </c>
      <c r="E47" s="36">
        <v>31.04</v>
      </c>
      <c r="F47" s="36">
        <v>25.62</v>
      </c>
      <c r="G47" s="36">
        <v>26.33</v>
      </c>
      <c r="H47" s="120">
        <f t="shared" si="3"/>
        <v>-1.75</v>
      </c>
      <c r="I47" s="120">
        <f t="shared" si="3"/>
        <v>-0.25999999999999801</v>
      </c>
      <c r="J47" s="120">
        <f t="shared" si="3"/>
        <v>6.3999999999999986</v>
      </c>
      <c r="K47" s="120">
        <f t="shared" si="3"/>
        <v>-5.4199999999999982</v>
      </c>
      <c r="L47" s="120">
        <f t="shared" si="3"/>
        <v>0.7099999999999973</v>
      </c>
      <c r="M47" s="4"/>
      <c r="N47" s="4"/>
      <c r="O47" s="4"/>
      <c r="P47" s="4"/>
    </row>
    <row r="48" spans="1:16" ht="23.25" x14ac:dyDescent="0.5">
      <c r="A48" s="23" t="s">
        <v>16</v>
      </c>
      <c r="B48" s="36">
        <v>26.59</v>
      </c>
      <c r="C48" s="36">
        <v>24.88</v>
      </c>
      <c r="D48" s="36">
        <v>24.53</v>
      </c>
      <c r="E48" s="36">
        <v>30.72</v>
      </c>
      <c r="F48" s="36">
        <v>25.41</v>
      </c>
      <c r="G48" s="36">
        <v>26.04</v>
      </c>
      <c r="H48" s="120">
        <f t="shared" si="3"/>
        <v>-1.7100000000000009</v>
      </c>
      <c r="I48" s="120">
        <f t="shared" si="3"/>
        <v>-0.34999999999999787</v>
      </c>
      <c r="J48" s="120">
        <f t="shared" si="3"/>
        <v>6.1899999999999977</v>
      </c>
      <c r="K48" s="120">
        <f t="shared" si="3"/>
        <v>-5.3099999999999987</v>
      </c>
      <c r="L48" s="120">
        <f t="shared" si="3"/>
        <v>0.62999999999999901</v>
      </c>
      <c r="M48" s="4"/>
      <c r="N48" s="4"/>
      <c r="O48" s="4"/>
      <c r="P48" s="4"/>
    </row>
    <row r="49" spans="1:16" ht="23.25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3.25" x14ac:dyDescent="0.5">
      <c r="A50" s="251" t="s">
        <v>81</v>
      </c>
      <c r="B50" s="252"/>
      <c r="C50" s="252"/>
      <c r="D50" s="252"/>
      <c r="E50" s="253" t="s">
        <v>212</v>
      </c>
      <c r="F50" s="253"/>
      <c r="G50" s="252" t="str">
        <f>G41</f>
        <v>วิชาคณิตศาสตร์</v>
      </c>
      <c r="H50" s="252"/>
      <c r="I50" s="252" t="s">
        <v>213</v>
      </c>
      <c r="J50" s="252"/>
      <c r="K50" s="252"/>
      <c r="L50" s="255"/>
      <c r="M50" s="4"/>
      <c r="N50" s="4"/>
      <c r="O50" s="4"/>
      <c r="P50" s="4"/>
    </row>
    <row r="51" spans="1:16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</row>
    <row r="52" spans="1:16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</row>
    <row r="53" spans="1:16" ht="23.25" x14ac:dyDescent="0.5">
      <c r="A53" s="19"/>
      <c r="B53" s="35">
        <f>'[1]ม.6อังกฤษ-2563'!B45</f>
        <v>2558</v>
      </c>
      <c r="C53" s="35">
        <f>'[1]ม.6อังกฤษ-2563'!C45</f>
        <v>2559</v>
      </c>
      <c r="D53" s="35">
        <f>'[1]ม.6อังกฤษ-2563'!D45</f>
        <v>2560</v>
      </c>
      <c r="E53" s="35">
        <f>'[1]ม.6อังกฤษ-2563'!E45</f>
        <v>2561</v>
      </c>
      <c r="F53" s="35">
        <f>'[1]ม.6อังกฤษ-2563'!F45</f>
        <v>2562</v>
      </c>
      <c r="G53" s="35">
        <f>'[1]ม.6อังกฤษ-2563'!G45</f>
        <v>2563</v>
      </c>
      <c r="H53" s="35" t="str">
        <f>'[1]ม.6อังกฤษ-2563'!H45</f>
        <v>58/59</v>
      </c>
      <c r="I53" s="35" t="str">
        <f>'[1]ม.6อังกฤษ-2563'!I45</f>
        <v>59/60</v>
      </c>
      <c r="J53" s="35" t="str">
        <f>'[1]ม.6อังกฤษ-2563'!J45</f>
        <v>60/61</v>
      </c>
      <c r="K53" s="35" t="str">
        <f>'[1]ม.6อังกฤษ-2563'!K45</f>
        <v>61/62</v>
      </c>
      <c r="L53" s="35" t="str">
        <f>'[1]ม.6อังกฤษ-2563'!L45</f>
        <v>62/63</v>
      </c>
      <c r="M53" s="27"/>
      <c r="N53" s="27"/>
      <c r="O53" s="27"/>
      <c r="P53" s="27"/>
    </row>
    <row r="54" spans="1:16" x14ac:dyDescent="0.45">
      <c r="A54" s="23" t="s">
        <v>14</v>
      </c>
      <c r="B54" s="42">
        <f t="shared" ref="B54:G54" si="4">B45-B46</f>
        <v>7.09</v>
      </c>
      <c r="C54" s="42">
        <f t="shared" si="4"/>
        <v>5.8100000000000023</v>
      </c>
      <c r="D54" s="42">
        <f t="shared" si="4"/>
        <v>6.48</v>
      </c>
      <c r="E54" s="42">
        <f t="shared" si="4"/>
        <v>6.1600000000000037</v>
      </c>
      <c r="F54" s="42">
        <f t="shared" si="4"/>
        <v>4.5999999999999979</v>
      </c>
      <c r="G54" s="42">
        <f t="shared" si="4"/>
        <v>5.6500000000000021</v>
      </c>
      <c r="H54" s="96">
        <f>C54-B54</f>
        <v>-1.2799999999999976</v>
      </c>
      <c r="I54" s="96">
        <f t="shared" ref="I54:L56" si="5">D54-C54</f>
        <v>0.66999999999999815</v>
      </c>
      <c r="J54" s="96">
        <f t="shared" si="5"/>
        <v>-0.31999999999999673</v>
      </c>
      <c r="K54" s="96">
        <f t="shared" si="5"/>
        <v>-1.5600000000000058</v>
      </c>
      <c r="L54" s="96">
        <f t="shared" si="5"/>
        <v>1.0500000000000043</v>
      </c>
      <c r="M54" s="27"/>
      <c r="N54" s="27"/>
      <c r="O54" s="27"/>
      <c r="P54" s="27"/>
    </row>
    <row r="55" spans="1:16" x14ac:dyDescent="0.45">
      <c r="A55" s="23" t="s">
        <v>15</v>
      </c>
      <c r="B55" s="42">
        <f t="shared" ref="B55:G55" si="6">B45-B47</f>
        <v>8.9200000000000017</v>
      </c>
      <c r="C55" s="42">
        <f t="shared" si="6"/>
        <v>8.240000000000002</v>
      </c>
      <c r="D55" s="42">
        <f t="shared" si="6"/>
        <v>8.2899999999999991</v>
      </c>
      <c r="E55" s="42">
        <f t="shared" si="6"/>
        <v>7.5600000000000023</v>
      </c>
      <c r="F55" s="42">
        <f t="shared" si="6"/>
        <v>6.2099999999999973</v>
      </c>
      <c r="G55" s="42">
        <f t="shared" si="6"/>
        <v>7.730000000000004</v>
      </c>
      <c r="H55" s="96">
        <f t="shared" ref="H55:H56" si="7">C55-B55</f>
        <v>-0.67999999999999972</v>
      </c>
      <c r="I55" s="96">
        <f t="shared" si="5"/>
        <v>4.9999999999997158E-2</v>
      </c>
      <c r="J55" s="96">
        <f t="shared" si="5"/>
        <v>-0.72999999999999687</v>
      </c>
      <c r="K55" s="96">
        <f t="shared" si="5"/>
        <v>-1.350000000000005</v>
      </c>
      <c r="L55" s="96">
        <f t="shared" si="5"/>
        <v>1.5200000000000067</v>
      </c>
      <c r="M55" s="27"/>
      <c r="N55" s="27"/>
      <c r="O55" s="27"/>
      <c r="P55" s="27"/>
    </row>
    <row r="56" spans="1:16" x14ac:dyDescent="0.45">
      <c r="A56" s="23" t="s">
        <v>16</v>
      </c>
      <c r="B56" s="42">
        <f t="shared" ref="B56:G56" si="8">B45-B48</f>
        <v>8.98</v>
      </c>
      <c r="C56" s="42">
        <f t="shared" si="8"/>
        <v>8.2600000000000016</v>
      </c>
      <c r="D56" s="42">
        <f t="shared" si="8"/>
        <v>8.3999999999999986</v>
      </c>
      <c r="E56" s="42">
        <f t="shared" si="8"/>
        <v>7.8800000000000026</v>
      </c>
      <c r="F56" s="42">
        <f t="shared" si="8"/>
        <v>6.4199999999999982</v>
      </c>
      <c r="G56" s="42">
        <f t="shared" si="8"/>
        <v>8.0200000000000031</v>
      </c>
      <c r="H56" s="96">
        <f t="shared" si="7"/>
        <v>-0.71999999999999886</v>
      </c>
      <c r="I56" s="96">
        <f t="shared" si="5"/>
        <v>0.13999999999999702</v>
      </c>
      <c r="J56" s="96">
        <f t="shared" si="5"/>
        <v>-0.51999999999999602</v>
      </c>
      <c r="K56" s="96">
        <f t="shared" si="5"/>
        <v>-1.4600000000000044</v>
      </c>
      <c r="L56" s="96">
        <f t="shared" si="5"/>
        <v>1.600000000000005</v>
      </c>
      <c r="M56" s="27"/>
      <c r="N56" s="27"/>
      <c r="O56" s="27"/>
      <c r="P56" s="27"/>
    </row>
    <row r="57" spans="1:16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</row>
    <row r="58" spans="1:16" ht="23.25" x14ac:dyDescent="0.5">
      <c r="A58" s="1" t="str">
        <f>'[1]ม.6อังกฤษ-2563'!A59:M59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</row>
    <row r="59" spans="1:16" ht="23.25" x14ac:dyDescent="0.5">
      <c r="A59" s="6" t="s">
        <v>241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</row>
    <row r="60" spans="1:16" ht="26.25" x14ac:dyDescent="0.55000000000000004">
      <c r="A60" s="256"/>
      <c r="B60" s="257"/>
      <c r="C60" s="257"/>
      <c r="D60" s="257"/>
      <c r="E60" s="258" t="s">
        <v>34</v>
      </c>
      <c r="F60" s="258"/>
      <c r="G60" s="257" t="str">
        <f>G50</f>
        <v>วิชาคณิตศาสตร์</v>
      </c>
      <c r="H60" s="257"/>
      <c r="I60" s="257"/>
      <c r="J60" s="257"/>
      <c r="K60" s="257"/>
      <c r="L60" s="257"/>
      <c r="M60" s="260"/>
      <c r="N60" s="27"/>
      <c r="O60" s="27"/>
      <c r="P60" s="27"/>
    </row>
    <row r="61" spans="1:16" ht="23.25" x14ac:dyDescent="0.5">
      <c r="A61" s="15" t="s">
        <v>3</v>
      </c>
      <c r="B61" s="122" t="s">
        <v>29</v>
      </c>
      <c r="C61" s="123"/>
      <c r="D61" s="123"/>
      <c r="E61" s="123"/>
      <c r="F61" s="123"/>
      <c r="G61" s="124"/>
      <c r="H61" s="47" t="s">
        <v>30</v>
      </c>
      <c r="I61" s="48"/>
      <c r="J61" s="48"/>
      <c r="K61" s="48"/>
      <c r="L61" s="48"/>
      <c r="M61" s="49"/>
      <c r="N61" s="27"/>
      <c r="O61" s="27"/>
      <c r="P61" s="27"/>
    </row>
    <row r="62" spans="1:16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</row>
    <row r="63" spans="1:16" ht="23.25" x14ac:dyDescent="0.5">
      <c r="A63" s="19"/>
      <c r="B63" s="35">
        <f>'[1]ม.6อังกฤษ-2563'!B64</f>
        <v>2558</v>
      </c>
      <c r="C63" s="35">
        <f>'[1]ม.6อังกฤษ-2563'!C64</f>
        <v>2559</v>
      </c>
      <c r="D63" s="35">
        <f>'[1]ม.6อังกฤษ-2563'!D64</f>
        <v>2560</v>
      </c>
      <c r="E63" s="35">
        <f>'[1]ม.6อังกฤษ-2563'!E64</f>
        <v>2561</v>
      </c>
      <c r="F63" s="35">
        <f>'[1]ม.6อังกฤษ-2563'!F64</f>
        <v>2562</v>
      </c>
      <c r="G63" s="35">
        <f>'[1]ม.6อังกฤษ-2563'!G64</f>
        <v>2563</v>
      </c>
      <c r="H63" s="35">
        <f>'[1]ม.6อังกฤษ-2563'!H64</f>
        <v>2558</v>
      </c>
      <c r="I63" s="35">
        <f>'[1]ม.6อังกฤษ-2563'!I64</f>
        <v>2559</v>
      </c>
      <c r="J63" s="35">
        <f>'[1]ม.6อังกฤษ-2563'!J64</f>
        <v>2560</v>
      </c>
      <c r="K63" s="35">
        <f>'[1]ม.6อังกฤษ-2563'!K64</f>
        <v>2561</v>
      </c>
      <c r="L63" s="35">
        <f>'[1]ม.6อังกฤษ-2563'!L64</f>
        <v>2562</v>
      </c>
      <c r="M63" s="35">
        <f>'[1]ม.6อังกฤษ-2563'!M64</f>
        <v>2563</v>
      </c>
      <c r="N63" s="27"/>
      <c r="O63" s="27"/>
      <c r="P63" s="27"/>
    </row>
    <row r="64" spans="1:16" ht="25.5" x14ac:dyDescent="0.45">
      <c r="A64" s="23" t="s">
        <v>13</v>
      </c>
      <c r="B64" s="276">
        <v>16.75</v>
      </c>
      <c r="C64" s="276">
        <v>15.97</v>
      </c>
      <c r="D64" s="276">
        <v>19.170000000000002</v>
      </c>
      <c r="E64" s="276">
        <v>18.739999999999998</v>
      </c>
      <c r="F64" s="276">
        <v>17.71</v>
      </c>
      <c r="G64" s="276">
        <v>18.82</v>
      </c>
      <c r="H64" s="276">
        <v>32.5</v>
      </c>
      <c r="I64" s="276">
        <v>30</v>
      </c>
      <c r="J64" s="276">
        <v>27.5</v>
      </c>
      <c r="K64" s="276">
        <v>32.5</v>
      </c>
      <c r="L64" s="276">
        <v>27.5</v>
      </c>
      <c r="M64" s="276">
        <v>28.13</v>
      </c>
      <c r="N64" s="27"/>
      <c r="O64" s="27"/>
      <c r="P64" s="27"/>
    </row>
    <row r="65" spans="1:16" ht="25.5" x14ac:dyDescent="0.45">
      <c r="A65" s="23" t="s">
        <v>14</v>
      </c>
      <c r="B65" s="276">
        <v>15.64</v>
      </c>
      <c r="C65" s="276">
        <v>16.399999999999999</v>
      </c>
      <c r="D65" s="276">
        <v>18.579999999999998</v>
      </c>
      <c r="E65" s="276">
        <v>21.3</v>
      </c>
      <c r="F65" s="276">
        <v>18.78</v>
      </c>
      <c r="G65" s="276">
        <v>18.29</v>
      </c>
      <c r="H65" s="276">
        <v>25</v>
      </c>
      <c r="I65" s="276">
        <v>22.5</v>
      </c>
      <c r="J65" s="276">
        <v>20</v>
      </c>
      <c r="K65" s="276">
        <v>25</v>
      </c>
      <c r="L65" s="276">
        <v>22.5</v>
      </c>
      <c r="M65" s="276">
        <v>21.88</v>
      </c>
      <c r="N65" s="27"/>
      <c r="O65" s="27"/>
      <c r="P65" s="27"/>
    </row>
    <row r="66" spans="1:16" ht="25.5" x14ac:dyDescent="0.45">
      <c r="A66" s="23" t="s">
        <v>31</v>
      </c>
      <c r="B66" s="276">
        <v>14.5</v>
      </c>
      <c r="C66" s="276">
        <v>14.44</v>
      </c>
      <c r="D66" s="276">
        <v>17.3</v>
      </c>
      <c r="E66" s="276">
        <v>20.260000000000002</v>
      </c>
      <c r="F66" s="276">
        <v>17.79</v>
      </c>
      <c r="G66" s="276">
        <v>16.77</v>
      </c>
      <c r="H66" s="276">
        <v>22.5</v>
      </c>
      <c r="I66" s="276">
        <v>22.5</v>
      </c>
      <c r="J66" s="276">
        <v>20</v>
      </c>
      <c r="K66" s="276">
        <v>25</v>
      </c>
      <c r="L66" s="276">
        <v>20</v>
      </c>
      <c r="M66" s="276">
        <v>21.88</v>
      </c>
      <c r="N66" s="27"/>
      <c r="O66" s="27"/>
      <c r="P66" s="27"/>
    </row>
    <row r="67" spans="1:16" ht="25.5" x14ac:dyDescent="0.45">
      <c r="A67" s="23" t="s">
        <v>16</v>
      </c>
      <c r="B67" s="276">
        <v>14.79</v>
      </c>
      <c r="C67" s="276">
        <v>14.73</v>
      </c>
      <c r="D67" s="276">
        <v>17.59</v>
      </c>
      <c r="E67" s="276">
        <v>20.49</v>
      </c>
      <c r="F67" s="276">
        <v>18.010000000000002</v>
      </c>
      <c r="G67" s="276">
        <v>16.829999999999998</v>
      </c>
      <c r="H67" s="276">
        <v>22.5</v>
      </c>
      <c r="I67" s="276">
        <v>20</v>
      </c>
      <c r="J67" s="276">
        <v>20</v>
      </c>
      <c r="K67" s="276">
        <v>25</v>
      </c>
      <c r="L67" s="276">
        <v>20</v>
      </c>
      <c r="M67" s="276">
        <v>21.88</v>
      </c>
      <c r="N67" s="27"/>
      <c r="O67" s="27"/>
      <c r="P67" s="27"/>
    </row>
    <row r="68" spans="1:16" x14ac:dyDescent="0.45">
      <c r="A68" s="28"/>
      <c r="B68" s="29"/>
      <c r="C68" s="29"/>
      <c r="D68" s="29"/>
      <c r="E68" s="29"/>
      <c r="F68" s="29"/>
      <c r="G68" s="29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26.25" x14ac:dyDescent="0.55000000000000004">
      <c r="A69" s="44" t="s">
        <v>243</v>
      </c>
      <c r="B69" s="45"/>
      <c r="C69" s="45"/>
      <c r="D69" s="45"/>
      <c r="E69" s="45"/>
      <c r="F69" s="45"/>
      <c r="G69" s="46"/>
      <c r="H69" s="53"/>
      <c r="I69" s="53"/>
      <c r="J69" s="53"/>
      <c r="K69" s="53"/>
      <c r="L69" s="53"/>
      <c r="M69" s="27"/>
      <c r="N69" s="27"/>
      <c r="O69" s="27"/>
      <c r="P69" s="27"/>
    </row>
    <row r="70" spans="1:16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27"/>
      <c r="N70" s="27"/>
      <c r="O70" s="27"/>
      <c r="P70" s="27"/>
    </row>
    <row r="71" spans="1:16" ht="23.25" x14ac:dyDescent="0.5">
      <c r="A71" s="54"/>
      <c r="B71" s="35">
        <f>'[1]ม.6อังกฤษ-2563'!B72</f>
        <v>2558</v>
      </c>
      <c r="C71" s="35">
        <f>'[1]ม.6อังกฤษ-2563'!C72</f>
        <v>2559</v>
      </c>
      <c r="D71" s="35">
        <f>'[1]ม.6อังกฤษ-2563'!D72</f>
        <v>2560</v>
      </c>
      <c r="E71" s="35">
        <f>'[1]ม.6อังกฤษ-2563'!E72</f>
        <v>2561</v>
      </c>
      <c r="F71" s="35">
        <f>'[1]ม.6อังกฤษ-2563'!F72</f>
        <v>2562</v>
      </c>
      <c r="G71" s="35">
        <f>'[1]ม.6อังกฤษ-2563'!G72</f>
        <v>2563</v>
      </c>
      <c r="H71" s="10"/>
      <c r="I71" s="10"/>
      <c r="J71" s="10"/>
      <c r="K71" s="10"/>
      <c r="L71" s="10"/>
      <c r="M71" s="27"/>
      <c r="N71" s="27"/>
      <c r="O71" s="27"/>
      <c r="P71" s="27"/>
    </row>
    <row r="72" spans="1:16" ht="23.25" x14ac:dyDescent="0.45">
      <c r="A72" s="55" t="s">
        <v>35</v>
      </c>
      <c r="B72" s="56">
        <f t="shared" ref="B72:G72" si="9">SUM(B45-B48)/B67</f>
        <v>0.60716700473292773</v>
      </c>
      <c r="C72" s="56">
        <f t="shared" si="9"/>
        <v>0.56076035302104554</v>
      </c>
      <c r="D72" s="56">
        <f t="shared" si="9"/>
        <v>0.47754405912450248</v>
      </c>
      <c r="E72" s="56">
        <f t="shared" si="9"/>
        <v>0.38457784285017099</v>
      </c>
      <c r="F72" s="56">
        <f t="shared" si="9"/>
        <v>0.35646862853970002</v>
      </c>
      <c r="G72" s="56">
        <f t="shared" si="9"/>
        <v>0.47653000594177086</v>
      </c>
      <c r="H72" s="57"/>
      <c r="I72" s="57"/>
      <c r="J72" s="57"/>
      <c r="K72" s="57"/>
      <c r="L72" s="57"/>
      <c r="M72" s="27"/>
      <c r="N72" s="27"/>
      <c r="O72" s="27"/>
      <c r="P72" s="27"/>
    </row>
    <row r="73" spans="1:16" ht="23.25" x14ac:dyDescent="0.45">
      <c r="A73" s="58" t="s">
        <v>36</v>
      </c>
      <c r="B73" s="56">
        <f>SUM(B72*10)+50</f>
        <v>56.071670047329278</v>
      </c>
      <c r="C73" s="56">
        <f t="shared" ref="C73:G73" si="10">SUM(C72*10)+50</f>
        <v>55.607603530210454</v>
      </c>
      <c r="D73" s="56">
        <f t="shared" si="10"/>
        <v>54.775440591245022</v>
      </c>
      <c r="E73" s="56">
        <f t="shared" si="10"/>
        <v>53.84577842850171</v>
      </c>
      <c r="F73" s="56">
        <f t="shared" si="10"/>
        <v>53.564686285397002</v>
      </c>
      <c r="G73" s="56">
        <f t="shared" si="10"/>
        <v>54.765300059417712</v>
      </c>
      <c r="H73" s="57"/>
      <c r="I73" s="57"/>
      <c r="J73" s="57"/>
      <c r="K73" s="57"/>
      <c r="L73" s="57"/>
      <c r="M73" s="27"/>
      <c r="N73" s="27"/>
      <c r="O73" s="27"/>
      <c r="P73" s="27"/>
    </row>
    <row r="74" spans="1:16" ht="23.25" x14ac:dyDescent="0.45">
      <c r="A74" s="23" t="s">
        <v>37</v>
      </c>
      <c r="B74" s="56">
        <v>-0.32438396826265148</v>
      </c>
      <c r="C74" s="56">
        <f>C73-B73</f>
        <v>-0.46406651711882319</v>
      </c>
      <c r="D74" s="56">
        <f>D73-C73</f>
        <v>-0.83216293896543192</v>
      </c>
      <c r="E74" s="56">
        <f>E73-D73</f>
        <v>-0.92966216274331259</v>
      </c>
      <c r="F74" s="56">
        <f>F73-E73</f>
        <v>-0.28109214310470776</v>
      </c>
      <c r="G74" s="56">
        <f>G73-F73</f>
        <v>1.2006137740207095</v>
      </c>
      <c r="H74" s="57"/>
      <c r="I74" s="57"/>
      <c r="J74" s="57"/>
      <c r="K74" s="57"/>
      <c r="L74" s="57"/>
      <c r="M74" s="27"/>
      <c r="N74" s="27"/>
      <c r="O74" s="27"/>
      <c r="P74" s="27"/>
    </row>
    <row r="75" spans="1:16" ht="23.25" x14ac:dyDescent="0.45">
      <c r="A75" s="60" t="s">
        <v>38</v>
      </c>
      <c r="B75" s="56">
        <v>-0.58870751297278268</v>
      </c>
      <c r="C75" s="56">
        <f>SUM(C74*100)/B73</f>
        <v>-0.82763098856715245</v>
      </c>
      <c r="D75" s="56">
        <f t="shared" ref="D75:G75" si="11">SUM(D74*100)/C73</f>
        <v>-1.4964912820120635</v>
      </c>
      <c r="E75" s="56">
        <f t="shared" si="11"/>
        <v>-1.6972244361862865</v>
      </c>
      <c r="F75" s="56">
        <f t="shared" si="11"/>
        <v>-0.52203190539431354</v>
      </c>
      <c r="G75" s="56">
        <f t="shared" si="11"/>
        <v>2.2414278086568857</v>
      </c>
      <c r="H75" s="57"/>
      <c r="I75" s="57"/>
      <c r="J75" s="57"/>
      <c r="K75" s="57"/>
      <c r="L75" s="57"/>
      <c r="M75" s="27"/>
      <c r="N75" s="27"/>
      <c r="O75" s="27"/>
      <c r="P75" s="27"/>
    </row>
    <row r="76" spans="1:16" x14ac:dyDescent="0.45">
      <c r="A76" s="28"/>
      <c r="B76" s="29"/>
      <c r="C76" s="29"/>
      <c r="D76" s="29"/>
      <c r="E76" s="29"/>
      <c r="F76" s="29"/>
      <c r="G76" s="29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45">
      <c r="A77" s="28"/>
      <c r="B77" s="62"/>
      <c r="C77" s="62"/>
      <c r="D77" s="62"/>
      <c r="E77" s="62"/>
      <c r="F77" s="62"/>
      <c r="G77" s="62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45">
      <c r="A78" s="28"/>
      <c r="B78" s="262"/>
      <c r="C78" s="262"/>
      <c r="D78" s="262"/>
      <c r="E78" s="262"/>
      <c r="F78" s="286"/>
      <c r="G78" s="286"/>
      <c r="H78" s="282"/>
      <c r="I78" s="282"/>
      <c r="J78" s="27"/>
      <c r="K78" s="27"/>
      <c r="L78" s="27"/>
      <c r="M78" s="27"/>
      <c r="N78" s="27"/>
      <c r="O78" s="27"/>
      <c r="P78" s="27"/>
    </row>
    <row r="79" spans="1:16" x14ac:dyDescent="0.45">
      <c r="A79" s="28"/>
      <c r="B79" s="97"/>
      <c r="C79" s="97"/>
      <c r="D79" s="97"/>
      <c r="E79" s="97"/>
      <c r="F79" s="97"/>
      <c r="G79" s="97"/>
      <c r="H79" s="83"/>
      <c r="I79" s="83"/>
      <c r="J79" s="27"/>
      <c r="K79" s="27"/>
      <c r="L79" s="27"/>
      <c r="M79" s="27"/>
      <c r="N79" s="27"/>
      <c r="O79" s="27"/>
      <c r="P79" s="27"/>
    </row>
    <row r="80" spans="1:16" x14ac:dyDescent="0.45">
      <c r="A80" s="28"/>
      <c r="B80" s="287"/>
      <c r="C80" s="287"/>
      <c r="D80" s="287"/>
      <c r="E80" s="287"/>
      <c r="F80" s="288"/>
      <c r="G80" s="288"/>
      <c r="H80" s="282"/>
      <c r="I80" s="119"/>
      <c r="J80" s="27"/>
      <c r="K80" s="27"/>
      <c r="L80" s="27"/>
      <c r="M80" s="27"/>
      <c r="N80" s="27"/>
      <c r="O80" s="27"/>
      <c r="P80" s="27"/>
    </row>
    <row r="81" spans="1:16" x14ac:dyDescent="0.45">
      <c r="A81" s="28"/>
      <c r="B81" s="97"/>
      <c r="C81" s="97"/>
      <c r="D81" s="97"/>
      <c r="E81" s="97"/>
      <c r="F81" s="97"/>
      <c r="G81" s="97"/>
      <c r="H81" s="83"/>
      <c r="I81" s="83"/>
      <c r="J81" s="27"/>
      <c r="K81" s="27"/>
      <c r="L81" s="27"/>
      <c r="M81" s="27"/>
      <c r="N81" s="27"/>
      <c r="O81" s="27"/>
      <c r="P81" s="27"/>
    </row>
    <row r="82" spans="1:16" x14ac:dyDescent="0.45">
      <c r="A82" s="28"/>
      <c r="F82" s="29"/>
      <c r="G82" s="29"/>
      <c r="H82" s="27"/>
      <c r="I82" s="27"/>
      <c r="J82" s="27"/>
      <c r="K82" s="27"/>
      <c r="L82" s="27"/>
      <c r="M82" s="27"/>
      <c r="N82" s="27"/>
      <c r="O82" s="27"/>
      <c r="P82" s="27"/>
    </row>
    <row r="83" spans="1:16" x14ac:dyDescent="0.45">
      <c r="A83" s="28"/>
      <c r="B83" s="282"/>
      <c r="C83" s="282"/>
      <c r="D83" s="282"/>
      <c r="E83" s="282"/>
      <c r="F83" s="29"/>
      <c r="G83" s="29"/>
      <c r="H83" s="27"/>
      <c r="I83" s="27"/>
      <c r="J83" s="27"/>
      <c r="K83" s="27"/>
      <c r="L83" s="27"/>
      <c r="M83" s="27"/>
      <c r="N83" s="27"/>
      <c r="O83" s="27"/>
      <c r="P83" s="27"/>
    </row>
    <row r="84" spans="1:16" x14ac:dyDescent="0.45">
      <c r="A84" s="28"/>
      <c r="B84" s="83"/>
      <c r="C84" s="83"/>
      <c r="D84" s="83"/>
      <c r="E84" s="83"/>
      <c r="F84" s="29"/>
      <c r="G84" s="29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23.25" x14ac:dyDescent="0.5">
      <c r="A85" s="1" t="str">
        <f>'[1]ม.6อังกฤษ-2563'!A86:K86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85" s="2"/>
      <c r="C85" s="2"/>
      <c r="D85" s="2"/>
      <c r="E85" s="2"/>
      <c r="F85" s="2"/>
      <c r="G85" s="2"/>
      <c r="H85" s="2"/>
      <c r="I85" s="2"/>
      <c r="J85" s="2"/>
      <c r="K85" s="3"/>
      <c r="L85" s="4"/>
      <c r="M85" s="27"/>
      <c r="N85" s="27"/>
      <c r="O85" s="27"/>
      <c r="P85" s="27"/>
    </row>
    <row r="86" spans="1:16" ht="23.25" x14ac:dyDescent="0.5">
      <c r="A86" s="6" t="s">
        <v>241</v>
      </c>
      <c r="B86" s="7"/>
      <c r="C86" s="7"/>
      <c r="D86" s="7"/>
      <c r="E86" s="7"/>
      <c r="F86" s="7"/>
      <c r="G86" s="7"/>
      <c r="H86" s="7"/>
      <c r="I86" s="7"/>
      <c r="J86" s="7"/>
      <c r="K86" s="8"/>
      <c r="L86" s="4"/>
      <c r="M86" s="27"/>
      <c r="N86" s="27"/>
      <c r="O86" s="27"/>
      <c r="P86" s="27"/>
    </row>
    <row r="87" spans="1:16" ht="23.25" x14ac:dyDescent="0.5">
      <c r="A87" s="251" t="s">
        <v>215</v>
      </c>
      <c r="B87" s="253" t="s">
        <v>216</v>
      </c>
      <c r="C87" s="253"/>
      <c r="D87" s="253"/>
      <c r="E87" s="253"/>
      <c r="F87" s="252" t="str">
        <f>G60</f>
        <v>วิชาคณิตศาสตร์</v>
      </c>
      <c r="G87" s="252"/>
      <c r="H87" s="252"/>
      <c r="I87" s="252"/>
      <c r="J87" s="252"/>
      <c r="K87" s="255"/>
      <c r="L87" s="27"/>
      <c r="M87" s="27"/>
      <c r="N87" s="27"/>
      <c r="O87" s="27"/>
      <c r="P87" s="27"/>
    </row>
    <row r="88" spans="1:16" ht="23.25" x14ac:dyDescent="0.5">
      <c r="A88" s="54" t="s">
        <v>40</v>
      </c>
      <c r="B88" s="54" t="s">
        <v>41</v>
      </c>
      <c r="C88" s="54"/>
      <c r="D88" s="54"/>
      <c r="E88" s="54"/>
      <c r="F88" s="9" t="s">
        <v>42</v>
      </c>
      <c r="G88" s="9"/>
      <c r="H88" s="9"/>
      <c r="I88" s="9"/>
      <c r="J88" s="9"/>
      <c r="K88" s="9"/>
      <c r="L88" s="4"/>
      <c r="M88" s="4"/>
      <c r="N88" s="4"/>
      <c r="O88" s="4"/>
      <c r="P88" s="4"/>
    </row>
    <row r="89" spans="1:16" ht="23.25" x14ac:dyDescent="0.5">
      <c r="A89" s="54"/>
      <c r="B89" s="54"/>
      <c r="C89" s="54"/>
      <c r="D89" s="54"/>
      <c r="E89" s="54"/>
      <c r="F89" s="35">
        <f>'[1]ม.6อังกฤษ-2563'!F90</f>
        <v>2558</v>
      </c>
      <c r="G89" s="35">
        <f>'[1]ม.6อังกฤษ-2563'!G90</f>
        <v>2559</v>
      </c>
      <c r="H89" s="35">
        <f>'[1]ม.6อังกฤษ-2563'!H90</f>
        <v>2560</v>
      </c>
      <c r="I89" s="35">
        <f>'[1]ม.6อังกฤษ-2563'!I90</f>
        <v>2561</v>
      </c>
      <c r="J89" s="35">
        <f>'[1]ม.6อังกฤษ-2563'!J90</f>
        <v>2562</v>
      </c>
      <c r="K89" s="35">
        <f>'[1]ม.6อังกฤษ-2563'!K90</f>
        <v>2563</v>
      </c>
      <c r="L89" s="10"/>
      <c r="M89" s="10"/>
      <c r="N89" s="10"/>
      <c r="O89" s="10"/>
      <c r="P89" s="10"/>
    </row>
    <row r="90" spans="1:16" x14ac:dyDescent="0.45">
      <c r="A90" s="289" t="s">
        <v>94</v>
      </c>
      <c r="B90" s="290" t="s">
        <v>95</v>
      </c>
      <c r="C90" s="290"/>
      <c r="D90" s="290"/>
      <c r="E90" s="290"/>
      <c r="F90" s="95">
        <v>100</v>
      </c>
      <c r="G90" s="95">
        <v>100</v>
      </c>
      <c r="H90" s="95">
        <v>100</v>
      </c>
      <c r="I90" s="95">
        <v>100</v>
      </c>
      <c r="J90" s="95">
        <v>100</v>
      </c>
      <c r="K90" s="95">
        <v>100</v>
      </c>
      <c r="L90" s="69"/>
      <c r="M90" s="69"/>
      <c r="N90" s="69"/>
      <c r="O90" s="69"/>
      <c r="P90" s="69"/>
    </row>
    <row r="91" spans="1:16" x14ac:dyDescent="0.45">
      <c r="A91" s="289" t="s">
        <v>96</v>
      </c>
      <c r="B91" s="290" t="s">
        <v>95</v>
      </c>
      <c r="C91" s="290"/>
      <c r="D91" s="290"/>
      <c r="E91" s="290"/>
      <c r="F91" s="95">
        <v>0</v>
      </c>
      <c r="G91" s="95">
        <v>100</v>
      </c>
      <c r="H91" s="95">
        <v>100</v>
      </c>
      <c r="I91" s="86" t="s">
        <v>52</v>
      </c>
      <c r="J91" s="86">
        <v>100</v>
      </c>
      <c r="K91" s="86">
        <v>100</v>
      </c>
      <c r="L91" s="69"/>
      <c r="M91" s="69"/>
      <c r="N91" s="69"/>
      <c r="O91" s="69"/>
      <c r="P91" s="69"/>
    </row>
    <row r="92" spans="1:16" x14ac:dyDescent="0.45">
      <c r="A92" s="289" t="s">
        <v>97</v>
      </c>
      <c r="B92" s="290" t="s">
        <v>95</v>
      </c>
      <c r="C92" s="290"/>
      <c r="D92" s="290"/>
      <c r="E92" s="290"/>
      <c r="F92" s="95">
        <v>0</v>
      </c>
      <c r="G92" s="95" t="s">
        <v>52</v>
      </c>
      <c r="H92" s="86" t="s">
        <v>52</v>
      </c>
      <c r="I92" s="86" t="s">
        <v>52</v>
      </c>
      <c r="J92" s="86" t="s">
        <v>52</v>
      </c>
      <c r="K92" s="86">
        <v>100</v>
      </c>
      <c r="L92" s="69"/>
      <c r="M92" s="69"/>
      <c r="N92" s="69"/>
      <c r="O92" s="69"/>
      <c r="P92" s="69"/>
    </row>
    <row r="93" spans="1:16" x14ac:dyDescent="0.45">
      <c r="A93" s="289" t="s">
        <v>98</v>
      </c>
      <c r="B93" s="290" t="s">
        <v>95</v>
      </c>
      <c r="C93" s="290"/>
      <c r="D93" s="290"/>
      <c r="E93" s="290"/>
      <c r="F93" s="95">
        <v>0</v>
      </c>
      <c r="G93" s="95">
        <v>100</v>
      </c>
      <c r="H93" s="86" t="s">
        <v>52</v>
      </c>
      <c r="I93" s="86" t="s">
        <v>52</v>
      </c>
      <c r="J93" s="86">
        <v>100</v>
      </c>
      <c r="K93" s="86">
        <v>0</v>
      </c>
      <c r="L93" s="69"/>
      <c r="M93" s="69"/>
      <c r="N93" s="69"/>
      <c r="O93" s="69"/>
      <c r="P93" s="69"/>
    </row>
    <row r="94" spans="1:16" x14ac:dyDescent="0.45">
      <c r="A94" s="289" t="s">
        <v>99</v>
      </c>
      <c r="B94" s="290" t="s">
        <v>100</v>
      </c>
      <c r="C94" s="290"/>
      <c r="D94" s="290"/>
      <c r="E94" s="290"/>
      <c r="F94" s="95">
        <v>100</v>
      </c>
      <c r="G94" s="95">
        <v>100</v>
      </c>
      <c r="H94" s="95">
        <v>100</v>
      </c>
      <c r="I94" s="95">
        <v>100</v>
      </c>
      <c r="J94" s="86" t="s">
        <v>52</v>
      </c>
      <c r="K94" s="86">
        <v>0</v>
      </c>
      <c r="L94" s="69"/>
      <c r="M94" s="69"/>
      <c r="N94" s="69"/>
      <c r="O94" s="69"/>
      <c r="P94" s="69"/>
    </row>
    <row r="95" spans="1:16" x14ac:dyDescent="0.45">
      <c r="A95" s="289" t="s">
        <v>101</v>
      </c>
      <c r="B95" s="290" t="s">
        <v>100</v>
      </c>
      <c r="C95" s="290"/>
      <c r="D95" s="290"/>
      <c r="E95" s="290"/>
      <c r="F95" s="95">
        <v>0</v>
      </c>
      <c r="G95" s="95">
        <v>100</v>
      </c>
      <c r="H95" s="86" t="s">
        <v>52</v>
      </c>
      <c r="I95" s="86" t="s">
        <v>52</v>
      </c>
      <c r="J95" s="86">
        <v>100</v>
      </c>
      <c r="K95" s="86">
        <v>0</v>
      </c>
      <c r="L95" s="69"/>
      <c r="M95" s="69"/>
      <c r="N95" s="69"/>
      <c r="O95" s="69"/>
      <c r="P95" s="69"/>
    </row>
    <row r="96" spans="1:16" x14ac:dyDescent="0.45">
      <c r="A96" s="289" t="s">
        <v>102</v>
      </c>
      <c r="B96" s="290" t="s">
        <v>100</v>
      </c>
      <c r="C96" s="290"/>
      <c r="D96" s="290"/>
      <c r="E96" s="290"/>
      <c r="F96" s="95">
        <v>0</v>
      </c>
      <c r="G96" s="95" t="s">
        <v>52</v>
      </c>
      <c r="H96" s="86" t="s">
        <v>52</v>
      </c>
      <c r="I96" s="86" t="s">
        <v>52</v>
      </c>
      <c r="J96" s="86" t="s">
        <v>52</v>
      </c>
      <c r="K96" s="86">
        <v>0</v>
      </c>
      <c r="L96" s="69"/>
      <c r="M96" s="69"/>
      <c r="N96" s="69"/>
      <c r="O96" s="69"/>
      <c r="P96" s="69"/>
    </row>
    <row r="97" spans="1:16" x14ac:dyDescent="0.45">
      <c r="A97" s="289" t="s">
        <v>103</v>
      </c>
      <c r="B97" s="291"/>
      <c r="C97" s="292"/>
      <c r="D97" s="292"/>
      <c r="E97" s="292"/>
      <c r="F97" s="95">
        <v>0</v>
      </c>
      <c r="G97" s="95" t="s">
        <v>52</v>
      </c>
      <c r="H97" s="86" t="s">
        <v>52</v>
      </c>
      <c r="I97" s="86" t="s">
        <v>52</v>
      </c>
      <c r="J97" s="86" t="s">
        <v>52</v>
      </c>
      <c r="K97" s="86">
        <v>100</v>
      </c>
      <c r="L97" s="69"/>
      <c r="M97" s="69"/>
      <c r="N97" s="69"/>
      <c r="O97" s="69"/>
      <c r="P97" s="69"/>
    </row>
    <row r="98" spans="1:16" x14ac:dyDescent="0.45">
      <c r="A98" s="289" t="s">
        <v>105</v>
      </c>
      <c r="B98" s="293" t="s">
        <v>104</v>
      </c>
      <c r="C98" s="294"/>
      <c r="D98" s="294"/>
      <c r="E98" s="294"/>
      <c r="F98" s="95">
        <v>0</v>
      </c>
      <c r="G98" s="95" t="s">
        <v>52</v>
      </c>
      <c r="H98" s="86" t="s">
        <v>52</v>
      </c>
      <c r="I98" s="86" t="s">
        <v>52</v>
      </c>
      <c r="J98" s="86" t="s">
        <v>52</v>
      </c>
      <c r="K98" s="86">
        <v>100</v>
      </c>
      <c r="L98" s="69"/>
      <c r="M98" s="69"/>
      <c r="N98" s="69"/>
      <c r="O98" s="69"/>
      <c r="P98" s="69"/>
    </row>
    <row r="99" spans="1:16" x14ac:dyDescent="0.45">
      <c r="A99" s="289" t="s">
        <v>106</v>
      </c>
      <c r="B99" s="290" t="s">
        <v>107</v>
      </c>
      <c r="C99" s="290"/>
      <c r="D99" s="290"/>
      <c r="E99" s="290"/>
      <c r="F99" s="86">
        <v>100</v>
      </c>
      <c r="G99" s="86">
        <v>100</v>
      </c>
      <c r="H99" s="86">
        <v>100</v>
      </c>
      <c r="I99" s="86">
        <v>100</v>
      </c>
      <c r="J99" s="86">
        <v>100</v>
      </c>
      <c r="K99" s="86">
        <v>0</v>
      </c>
      <c r="L99" s="69"/>
      <c r="M99" s="69"/>
      <c r="N99" s="69"/>
      <c r="O99" s="69"/>
      <c r="P99" s="69"/>
    </row>
    <row r="100" spans="1:16" x14ac:dyDescent="0.45">
      <c r="A100" s="289" t="s">
        <v>108</v>
      </c>
      <c r="B100" s="290" t="s">
        <v>107</v>
      </c>
      <c r="C100" s="290"/>
      <c r="D100" s="290"/>
      <c r="E100" s="290"/>
      <c r="F100" s="86">
        <v>0</v>
      </c>
      <c r="G100" s="86">
        <v>100</v>
      </c>
      <c r="H100" s="86" t="s">
        <v>52</v>
      </c>
      <c r="I100" s="86" t="s">
        <v>52</v>
      </c>
      <c r="J100" s="86">
        <v>100</v>
      </c>
      <c r="K100" s="86">
        <v>0</v>
      </c>
      <c r="L100" s="69"/>
      <c r="M100" s="69"/>
      <c r="N100" s="69"/>
      <c r="O100" s="69"/>
      <c r="P100" s="69"/>
    </row>
    <row r="101" spans="1:16" x14ac:dyDescent="0.45">
      <c r="A101" s="289" t="s">
        <v>109</v>
      </c>
      <c r="B101" s="290" t="s">
        <v>110</v>
      </c>
      <c r="C101" s="290"/>
      <c r="D101" s="290"/>
      <c r="E101" s="290"/>
      <c r="F101" s="86">
        <v>100</v>
      </c>
      <c r="G101" s="86">
        <v>100</v>
      </c>
      <c r="H101" s="86">
        <v>100</v>
      </c>
      <c r="I101" s="86">
        <v>100</v>
      </c>
      <c r="J101" s="86">
        <v>100</v>
      </c>
      <c r="K101" s="86">
        <v>0</v>
      </c>
      <c r="L101" s="69"/>
      <c r="M101" s="69"/>
      <c r="N101" s="69"/>
      <c r="O101" s="69"/>
      <c r="P101" s="69"/>
    </row>
    <row r="102" spans="1:16" x14ac:dyDescent="0.45">
      <c r="A102" s="289" t="s">
        <v>111</v>
      </c>
      <c r="B102" s="290" t="s">
        <v>110</v>
      </c>
      <c r="C102" s="290"/>
      <c r="D102" s="290"/>
      <c r="E102" s="290"/>
      <c r="F102" s="86">
        <v>0</v>
      </c>
      <c r="G102" s="86">
        <v>100</v>
      </c>
      <c r="H102" s="86" t="s">
        <v>52</v>
      </c>
      <c r="I102" s="86" t="s">
        <v>52</v>
      </c>
      <c r="J102" s="86">
        <v>100</v>
      </c>
      <c r="K102" s="86">
        <v>0</v>
      </c>
      <c r="L102" s="69"/>
      <c r="M102" s="69"/>
      <c r="N102" s="69"/>
      <c r="O102" s="69"/>
      <c r="P102" s="69"/>
    </row>
    <row r="103" spans="1:16" x14ac:dyDescent="0.45">
      <c r="A103" s="289" t="s">
        <v>112</v>
      </c>
      <c r="B103" s="290" t="s">
        <v>110</v>
      </c>
      <c r="C103" s="290"/>
      <c r="D103" s="290"/>
      <c r="E103" s="290"/>
      <c r="F103" s="86">
        <v>0</v>
      </c>
      <c r="G103" s="86" t="s">
        <v>52</v>
      </c>
      <c r="H103" s="86" t="s">
        <v>52</v>
      </c>
      <c r="I103" s="86" t="s">
        <v>52</v>
      </c>
      <c r="J103" s="86" t="s">
        <v>52</v>
      </c>
      <c r="K103" s="86">
        <v>0</v>
      </c>
      <c r="L103" s="69"/>
      <c r="M103" s="69"/>
      <c r="N103" s="69"/>
      <c r="O103" s="69"/>
      <c r="P103" s="69"/>
    </row>
    <row r="104" spans="1:16" x14ac:dyDescent="0.45">
      <c r="A104" s="114" t="s">
        <v>55</v>
      </c>
      <c r="B104" s="116"/>
      <c r="C104" s="116"/>
      <c r="D104" s="116"/>
      <c r="E104" s="116"/>
      <c r="F104" s="86"/>
      <c r="G104" s="86"/>
      <c r="H104" s="86"/>
      <c r="I104" s="86"/>
      <c r="J104" s="86">
        <v>100</v>
      </c>
      <c r="K104" s="86">
        <v>100</v>
      </c>
      <c r="L104" s="69"/>
      <c r="M104" s="69"/>
      <c r="N104" s="69"/>
      <c r="O104" s="69"/>
      <c r="P104" s="69"/>
    </row>
    <row r="105" spans="1:16" x14ac:dyDescent="0.45">
      <c r="A105" s="77"/>
      <c r="B105" s="78" t="s">
        <v>56</v>
      </c>
      <c r="C105" s="78"/>
      <c r="D105" s="78"/>
      <c r="E105" s="78"/>
      <c r="F105" s="102">
        <f t="shared" ref="F105:K105" si="12">SUM(F90:F104)</f>
        <v>400</v>
      </c>
      <c r="G105" s="102">
        <f t="shared" si="12"/>
        <v>900</v>
      </c>
      <c r="H105" s="102">
        <f t="shared" si="12"/>
        <v>500</v>
      </c>
      <c r="I105" s="102">
        <f t="shared" si="12"/>
        <v>400</v>
      </c>
      <c r="J105" s="102">
        <f t="shared" si="12"/>
        <v>900</v>
      </c>
      <c r="K105" s="102">
        <f t="shared" si="12"/>
        <v>600</v>
      </c>
      <c r="L105" s="81"/>
      <c r="M105" s="81"/>
      <c r="N105" s="81"/>
      <c r="O105" s="81"/>
      <c r="P105" s="81"/>
    </row>
    <row r="110" spans="1:16" x14ac:dyDescent="0.45">
      <c r="A110" s="5" t="s">
        <v>81</v>
      </c>
    </row>
    <row r="113" spans="1:16" ht="23.25" x14ac:dyDescent="0.5">
      <c r="A113" s="1" t="str">
        <f>'[1]ม.6อังกฤษ-2563'!A114:M114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6" ht="23.25" x14ac:dyDescent="0.5">
      <c r="A114" s="6" t="s">
        <v>241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83"/>
      <c r="O114" s="83"/>
      <c r="P114" s="83"/>
    </row>
    <row r="115" spans="1:16" ht="23.25" x14ac:dyDescent="0.5">
      <c r="A115" s="12" t="s">
        <v>40</v>
      </c>
      <c r="B115" s="267" t="s">
        <v>217</v>
      </c>
      <c r="C115" s="268"/>
      <c r="D115" s="268"/>
      <c r="E115" s="268"/>
      <c r="F115" s="268"/>
      <c r="G115" s="268"/>
      <c r="H115" s="269" t="str">
        <f>F87</f>
        <v>วิชาคณิตศาสตร์</v>
      </c>
      <c r="I115" s="269"/>
      <c r="J115" s="269"/>
      <c r="K115" s="269"/>
      <c r="L115" s="269"/>
      <c r="M115" s="270"/>
      <c r="N115" s="4"/>
      <c r="O115" s="4"/>
      <c r="P115" s="4"/>
    </row>
    <row r="116" spans="1:16" ht="23.25" x14ac:dyDescent="0.5">
      <c r="A116" s="84"/>
      <c r="B116" s="271"/>
      <c r="C116" s="272"/>
      <c r="D116" s="272"/>
      <c r="E116" s="272"/>
      <c r="F116" s="272"/>
      <c r="G116" s="272"/>
      <c r="H116" s="273"/>
      <c r="I116" s="273"/>
      <c r="J116" s="273"/>
      <c r="K116" s="273"/>
      <c r="L116" s="273"/>
      <c r="M116" s="274"/>
      <c r="N116" s="4"/>
      <c r="O116" s="4"/>
      <c r="P116" s="4"/>
    </row>
    <row r="117" spans="1:16" ht="23.25" x14ac:dyDescent="0.5">
      <c r="A117" s="15"/>
      <c r="B117" s="85" t="s">
        <v>13</v>
      </c>
      <c r="C117" s="85"/>
      <c r="D117" s="85"/>
      <c r="E117" s="85"/>
      <c r="F117" s="85"/>
      <c r="G117" s="85"/>
      <c r="H117" s="9" t="s">
        <v>14</v>
      </c>
      <c r="I117" s="9"/>
      <c r="J117" s="9"/>
      <c r="K117" s="9"/>
      <c r="L117" s="9"/>
      <c r="M117" s="9"/>
      <c r="N117" s="4"/>
      <c r="O117" s="4"/>
      <c r="P117" s="4"/>
    </row>
    <row r="118" spans="1:16" ht="23.25" x14ac:dyDescent="0.5">
      <c r="A118" s="19"/>
      <c r="B118" s="35">
        <f>'[1]ม.6อังกฤษ-2563'!B119</f>
        <v>2558</v>
      </c>
      <c r="C118" s="35">
        <f>'[1]ม.6อังกฤษ-2563'!C119</f>
        <v>2559</v>
      </c>
      <c r="D118" s="35">
        <f>'[1]ม.6อังกฤษ-2563'!D119</f>
        <v>2560</v>
      </c>
      <c r="E118" s="35">
        <f>'[1]ม.6อังกฤษ-2563'!E119</f>
        <v>2561</v>
      </c>
      <c r="F118" s="35">
        <f>'[1]ม.6อังกฤษ-2563'!F119</f>
        <v>2562</v>
      </c>
      <c r="G118" s="35">
        <f>'[1]ม.6อังกฤษ-2563'!G119</f>
        <v>2563</v>
      </c>
      <c r="H118" s="35">
        <f>'[1]ม.6อังกฤษ-2563'!H119</f>
        <v>2558</v>
      </c>
      <c r="I118" s="35">
        <f>'[1]ม.6อังกฤษ-2563'!I119</f>
        <v>2559</v>
      </c>
      <c r="J118" s="35">
        <f>'[1]ม.6อังกฤษ-2563'!J119</f>
        <v>2560</v>
      </c>
      <c r="K118" s="35">
        <f>'[1]ม.6อังกฤษ-2563'!K119</f>
        <v>2561</v>
      </c>
      <c r="L118" s="35">
        <f>'[1]ม.6อังกฤษ-2563'!L119</f>
        <v>2562</v>
      </c>
      <c r="M118" s="35">
        <f>'[1]ม.6อังกฤษ-2563'!M119</f>
        <v>2563</v>
      </c>
      <c r="N118" s="10"/>
      <c r="O118" s="10"/>
      <c r="P118" s="10"/>
    </row>
    <row r="119" spans="1:16" x14ac:dyDescent="0.45">
      <c r="A119" s="289" t="s">
        <v>94</v>
      </c>
      <c r="B119" s="86">
        <v>29.28</v>
      </c>
      <c r="C119" s="86">
        <v>33.200000000000003</v>
      </c>
      <c r="D119" s="86">
        <v>30.65</v>
      </c>
      <c r="E119" s="95">
        <v>29.04</v>
      </c>
      <c r="F119" s="95">
        <v>28.74</v>
      </c>
      <c r="G119" s="95">
        <v>34.340000000000003</v>
      </c>
      <c r="H119" s="86">
        <v>21.63</v>
      </c>
      <c r="I119" s="86">
        <v>27.51</v>
      </c>
      <c r="J119" s="86">
        <v>25.17</v>
      </c>
      <c r="K119" s="95">
        <v>26.67</v>
      </c>
      <c r="L119" s="95">
        <v>25.89</v>
      </c>
      <c r="M119" s="95">
        <v>29.21</v>
      </c>
      <c r="N119" s="69"/>
      <c r="O119" s="69"/>
      <c r="P119" s="69"/>
    </row>
    <row r="120" spans="1:16" x14ac:dyDescent="0.45">
      <c r="A120" s="289" t="s">
        <v>96</v>
      </c>
      <c r="B120" s="86">
        <v>36.69</v>
      </c>
      <c r="C120" s="86">
        <v>28.06</v>
      </c>
      <c r="D120" s="86">
        <v>32.21</v>
      </c>
      <c r="E120" s="86" t="s">
        <v>52</v>
      </c>
      <c r="F120" s="86">
        <v>23.79</v>
      </c>
      <c r="G120" s="86">
        <v>38.92</v>
      </c>
      <c r="H120" s="86">
        <v>30.32</v>
      </c>
      <c r="I120" s="86">
        <v>28.85</v>
      </c>
      <c r="J120" s="86">
        <v>26.49</v>
      </c>
      <c r="K120" s="86" t="s">
        <v>52</v>
      </c>
      <c r="L120" s="86">
        <v>18.600000000000001</v>
      </c>
      <c r="M120" s="86">
        <v>31.52</v>
      </c>
      <c r="N120" s="69"/>
      <c r="O120" s="69"/>
      <c r="P120" s="69"/>
    </row>
    <row r="121" spans="1:16" x14ac:dyDescent="0.45">
      <c r="A121" s="289" t="s">
        <v>97</v>
      </c>
      <c r="B121" s="86">
        <v>41.25</v>
      </c>
      <c r="C121" s="86" t="s">
        <v>52</v>
      </c>
      <c r="D121" s="86" t="s">
        <v>52</v>
      </c>
      <c r="E121" s="86" t="s">
        <v>52</v>
      </c>
      <c r="F121" s="86" t="s">
        <v>52</v>
      </c>
      <c r="G121" s="86">
        <v>21.55</v>
      </c>
      <c r="H121" s="86">
        <v>30.4</v>
      </c>
      <c r="I121" s="86" t="s">
        <v>52</v>
      </c>
      <c r="J121" s="86" t="s">
        <v>52</v>
      </c>
      <c r="K121" s="86" t="s">
        <v>52</v>
      </c>
      <c r="L121" s="86" t="s">
        <v>52</v>
      </c>
      <c r="M121" s="86">
        <v>19.670000000000002</v>
      </c>
      <c r="N121" s="69"/>
      <c r="O121" s="69"/>
      <c r="P121" s="69"/>
    </row>
    <row r="122" spans="1:16" x14ac:dyDescent="0.45">
      <c r="A122" s="289" t="s">
        <v>98</v>
      </c>
      <c r="B122" s="86">
        <v>25.1</v>
      </c>
      <c r="C122" s="86">
        <v>37.979999999999997</v>
      </c>
      <c r="D122" s="86" t="s">
        <v>52</v>
      </c>
      <c r="E122" s="86" t="s">
        <v>52</v>
      </c>
      <c r="F122" s="86">
        <v>48.42</v>
      </c>
      <c r="G122" s="86">
        <v>0</v>
      </c>
      <c r="H122" s="86">
        <v>21.11</v>
      </c>
      <c r="I122" s="86">
        <v>31.42</v>
      </c>
      <c r="J122" s="86" t="s">
        <v>52</v>
      </c>
      <c r="K122" s="86" t="s">
        <v>52</v>
      </c>
      <c r="L122" s="86">
        <v>42.9</v>
      </c>
      <c r="M122" s="86">
        <v>0</v>
      </c>
      <c r="N122" s="69"/>
      <c r="O122" s="69"/>
      <c r="P122" s="69"/>
    </row>
    <row r="123" spans="1:16" x14ac:dyDescent="0.45">
      <c r="A123" s="289" t="s">
        <v>99</v>
      </c>
      <c r="B123" s="86">
        <v>25.22</v>
      </c>
      <c r="C123" s="86">
        <v>31.36</v>
      </c>
      <c r="D123" s="86">
        <v>19.309999999999999</v>
      </c>
      <c r="E123" s="95">
        <v>31.86</v>
      </c>
      <c r="F123" s="86" t="s">
        <v>52</v>
      </c>
      <c r="G123" s="86">
        <v>0</v>
      </c>
      <c r="H123" s="86">
        <v>20.8</v>
      </c>
      <c r="I123" s="86">
        <v>22.69</v>
      </c>
      <c r="J123" s="86">
        <v>16.05</v>
      </c>
      <c r="K123" s="95">
        <v>25.64</v>
      </c>
      <c r="L123" s="86" t="s">
        <v>52</v>
      </c>
      <c r="M123" s="86">
        <v>0</v>
      </c>
      <c r="N123" s="69"/>
      <c r="O123" s="69"/>
      <c r="P123" s="69"/>
    </row>
    <row r="124" spans="1:16" x14ac:dyDescent="0.45">
      <c r="A124" s="289" t="s">
        <v>101</v>
      </c>
      <c r="B124" s="86">
        <v>38.4</v>
      </c>
      <c r="C124" s="86">
        <v>40.28</v>
      </c>
      <c r="D124" s="86" t="s">
        <v>52</v>
      </c>
      <c r="E124" s="86" t="s">
        <v>52</v>
      </c>
      <c r="F124" s="86">
        <v>33.61</v>
      </c>
      <c r="G124" s="86">
        <v>0</v>
      </c>
      <c r="H124" s="86">
        <v>30.16</v>
      </c>
      <c r="I124" s="86">
        <v>29.01</v>
      </c>
      <c r="J124" s="86" t="s">
        <v>52</v>
      </c>
      <c r="K124" s="86" t="s">
        <v>52</v>
      </c>
      <c r="L124" s="86">
        <v>28.11</v>
      </c>
      <c r="M124" s="86">
        <v>0</v>
      </c>
      <c r="N124" s="69"/>
      <c r="O124" s="69"/>
      <c r="P124" s="69"/>
    </row>
    <row r="125" spans="1:16" x14ac:dyDescent="0.45">
      <c r="A125" s="289" t="s">
        <v>102</v>
      </c>
      <c r="B125" s="86">
        <v>0</v>
      </c>
      <c r="C125" s="86" t="s">
        <v>52</v>
      </c>
      <c r="D125" s="86" t="s">
        <v>52</v>
      </c>
      <c r="E125" s="86" t="s">
        <v>52</v>
      </c>
      <c r="F125" s="86" t="s">
        <v>52</v>
      </c>
      <c r="G125" s="86">
        <v>0</v>
      </c>
      <c r="H125" s="86">
        <v>0</v>
      </c>
      <c r="I125" s="86" t="s">
        <v>52</v>
      </c>
      <c r="J125" s="86" t="s">
        <v>52</v>
      </c>
      <c r="K125" s="86" t="s">
        <v>52</v>
      </c>
      <c r="L125" s="86" t="s">
        <v>52</v>
      </c>
      <c r="M125" s="86">
        <v>0</v>
      </c>
      <c r="N125" s="69"/>
      <c r="O125" s="69"/>
      <c r="P125" s="69"/>
    </row>
    <row r="126" spans="1:16" x14ac:dyDescent="0.45">
      <c r="A126" s="289" t="s">
        <v>103</v>
      </c>
      <c r="B126" s="86">
        <v>1</v>
      </c>
      <c r="C126" s="86" t="s">
        <v>52</v>
      </c>
      <c r="D126" s="86" t="s">
        <v>52</v>
      </c>
      <c r="E126" s="86" t="s">
        <v>52</v>
      </c>
      <c r="F126" s="86" t="s">
        <v>52</v>
      </c>
      <c r="G126" s="86">
        <v>37.020000000000003</v>
      </c>
      <c r="H126" s="86">
        <v>1</v>
      </c>
      <c r="I126" s="86" t="s">
        <v>52</v>
      </c>
      <c r="J126" s="86" t="s">
        <v>52</v>
      </c>
      <c r="K126" s="86" t="s">
        <v>52</v>
      </c>
      <c r="L126" s="86" t="s">
        <v>52</v>
      </c>
      <c r="M126" s="86">
        <v>30.06</v>
      </c>
      <c r="N126" s="69"/>
      <c r="O126" s="69"/>
      <c r="P126" s="69"/>
    </row>
    <row r="127" spans="1:16" x14ac:dyDescent="0.45">
      <c r="A127" s="289" t="s">
        <v>105</v>
      </c>
      <c r="B127" s="86">
        <v>0</v>
      </c>
      <c r="C127" s="86" t="s">
        <v>52</v>
      </c>
      <c r="D127" s="86" t="s">
        <v>52</v>
      </c>
      <c r="E127" s="86" t="s">
        <v>52</v>
      </c>
      <c r="F127" s="86" t="s">
        <v>52</v>
      </c>
      <c r="G127" s="86">
        <v>28.07</v>
      </c>
      <c r="H127" s="86">
        <v>0</v>
      </c>
      <c r="I127" s="86" t="s">
        <v>52</v>
      </c>
      <c r="J127" s="86" t="s">
        <v>52</v>
      </c>
      <c r="K127" s="86" t="s">
        <v>52</v>
      </c>
      <c r="L127" s="86" t="s">
        <v>52</v>
      </c>
      <c r="M127" s="86">
        <v>23.98</v>
      </c>
      <c r="N127" s="69"/>
      <c r="O127" s="69"/>
      <c r="P127" s="69"/>
    </row>
    <row r="128" spans="1:16" x14ac:dyDescent="0.45">
      <c r="A128" s="289" t="s">
        <v>106</v>
      </c>
      <c r="B128" s="86">
        <v>37.979999999999997</v>
      </c>
      <c r="C128" s="86">
        <v>37.119999999999997</v>
      </c>
      <c r="D128" s="86">
        <v>36.1</v>
      </c>
      <c r="E128" s="86">
        <v>43</v>
      </c>
      <c r="F128" s="86">
        <v>35.5</v>
      </c>
      <c r="G128" s="86">
        <v>0</v>
      </c>
      <c r="H128" s="86">
        <v>32.520000000000003</v>
      </c>
      <c r="I128" s="86">
        <v>31.13</v>
      </c>
      <c r="J128" s="86">
        <v>27.94</v>
      </c>
      <c r="K128" s="86">
        <v>35.89</v>
      </c>
      <c r="L128" s="86">
        <v>27.53</v>
      </c>
      <c r="M128" s="86">
        <v>0</v>
      </c>
      <c r="N128" s="69"/>
      <c r="O128" s="69"/>
      <c r="P128" s="69"/>
    </row>
    <row r="129" spans="1:16" x14ac:dyDescent="0.45">
      <c r="A129" s="289" t="s">
        <v>108</v>
      </c>
      <c r="B129" s="86">
        <v>40.39</v>
      </c>
      <c r="C129" s="86">
        <v>29.28</v>
      </c>
      <c r="D129" s="86" t="s">
        <v>52</v>
      </c>
      <c r="E129" s="86" t="s">
        <v>52</v>
      </c>
      <c r="F129" s="86">
        <v>32.33</v>
      </c>
      <c r="G129" s="86">
        <v>0</v>
      </c>
      <c r="H129" s="86">
        <v>33.49</v>
      </c>
      <c r="I129" s="86">
        <v>25.75</v>
      </c>
      <c r="J129" s="86" t="s">
        <v>52</v>
      </c>
      <c r="K129" s="86" t="s">
        <v>52</v>
      </c>
      <c r="L129" s="86">
        <v>27.74</v>
      </c>
      <c r="M129" s="86">
        <v>0</v>
      </c>
      <c r="N129" s="69"/>
      <c r="O129" s="69"/>
      <c r="P129" s="69"/>
    </row>
    <row r="130" spans="1:16" x14ac:dyDescent="0.45">
      <c r="A130" s="289" t="s">
        <v>109</v>
      </c>
      <c r="B130" s="86">
        <v>28.61</v>
      </c>
      <c r="C130" s="86">
        <v>34.340000000000003</v>
      </c>
      <c r="D130" s="86">
        <v>31.89</v>
      </c>
      <c r="E130" s="86">
        <v>38.32</v>
      </c>
      <c r="F130" s="86">
        <v>25.82</v>
      </c>
      <c r="G130" s="86">
        <v>0</v>
      </c>
      <c r="H130" s="86">
        <v>21.57</v>
      </c>
      <c r="I130" s="86">
        <v>26.34</v>
      </c>
      <c r="J130" s="86">
        <v>26.91</v>
      </c>
      <c r="K130" s="86">
        <v>31.32</v>
      </c>
      <c r="L130" s="86">
        <v>24.74</v>
      </c>
      <c r="M130" s="86">
        <v>0</v>
      </c>
      <c r="N130" s="69"/>
      <c r="O130" s="69"/>
      <c r="P130" s="69"/>
    </row>
    <row r="131" spans="1:16" x14ac:dyDescent="0.45">
      <c r="A131" s="289" t="s">
        <v>111</v>
      </c>
      <c r="B131" s="86">
        <v>43.92</v>
      </c>
      <c r="C131" s="86">
        <v>32.06</v>
      </c>
      <c r="D131" s="86" t="s">
        <v>52</v>
      </c>
      <c r="E131" s="86" t="s">
        <v>52</v>
      </c>
      <c r="F131" s="86">
        <v>31.62</v>
      </c>
      <c r="G131" s="86">
        <v>0</v>
      </c>
      <c r="H131" s="86">
        <v>30.09</v>
      </c>
      <c r="I131" s="86">
        <v>23.54</v>
      </c>
      <c r="J131" s="86" t="s">
        <v>52</v>
      </c>
      <c r="K131" s="86" t="s">
        <v>52</v>
      </c>
      <c r="L131" s="86">
        <v>27.89</v>
      </c>
      <c r="M131" s="86">
        <v>0</v>
      </c>
      <c r="N131" s="69"/>
      <c r="O131" s="69"/>
      <c r="P131" s="69"/>
    </row>
    <row r="132" spans="1:16" x14ac:dyDescent="0.45">
      <c r="A132" s="289" t="s">
        <v>112</v>
      </c>
      <c r="B132" s="86">
        <v>0</v>
      </c>
      <c r="C132" s="86" t="s">
        <v>52</v>
      </c>
      <c r="D132" s="86" t="s">
        <v>52</v>
      </c>
      <c r="E132" s="86" t="s">
        <v>52</v>
      </c>
      <c r="F132" s="86" t="s">
        <v>52</v>
      </c>
      <c r="G132" s="86">
        <v>0</v>
      </c>
      <c r="H132" s="86">
        <v>0</v>
      </c>
      <c r="I132" s="86" t="s">
        <v>52</v>
      </c>
      <c r="J132" s="86" t="s">
        <v>52</v>
      </c>
      <c r="K132" s="86" t="s">
        <v>52</v>
      </c>
      <c r="L132" s="86" t="s">
        <v>52</v>
      </c>
      <c r="M132" s="86">
        <v>0</v>
      </c>
      <c r="N132" s="69"/>
      <c r="O132" s="69"/>
      <c r="P132" s="69"/>
    </row>
    <row r="133" spans="1:16" x14ac:dyDescent="0.45">
      <c r="A133" s="114" t="s">
        <v>55</v>
      </c>
      <c r="B133" s="86"/>
      <c r="C133" s="86"/>
      <c r="D133" s="86"/>
      <c r="E133" s="86">
        <v>32.43</v>
      </c>
      <c r="F133" s="86">
        <v>32.68</v>
      </c>
      <c r="G133" s="86">
        <v>38.15</v>
      </c>
      <c r="H133" s="86"/>
      <c r="I133" s="86"/>
      <c r="J133" s="86"/>
      <c r="K133" s="86">
        <v>30.53</v>
      </c>
      <c r="L133" s="86">
        <v>28.78</v>
      </c>
      <c r="M133" s="86">
        <v>35.19</v>
      </c>
      <c r="N133" s="69"/>
      <c r="O133" s="69"/>
      <c r="P133" s="69"/>
    </row>
    <row r="134" spans="1:16" x14ac:dyDescent="0.45">
      <c r="A134" s="77" t="s">
        <v>56</v>
      </c>
      <c r="B134" s="87">
        <f t="shared" ref="B134:M134" si="13">SUM(B119:B133)</f>
        <v>347.84000000000003</v>
      </c>
      <c r="C134" s="87">
        <f t="shared" si="13"/>
        <v>303.68</v>
      </c>
      <c r="D134" s="87">
        <f t="shared" si="13"/>
        <v>150.16000000000003</v>
      </c>
      <c r="E134" s="87">
        <f t="shared" si="13"/>
        <v>174.65</v>
      </c>
      <c r="F134" s="87">
        <f t="shared" si="13"/>
        <v>292.51</v>
      </c>
      <c r="G134" s="87">
        <f t="shared" si="13"/>
        <v>198.05</v>
      </c>
      <c r="H134" s="87">
        <f t="shared" si="13"/>
        <v>273.08999999999997</v>
      </c>
      <c r="I134" s="87">
        <f t="shared" si="13"/>
        <v>246.23999999999998</v>
      </c>
      <c r="J134" s="87">
        <f t="shared" si="13"/>
        <v>122.55999999999999</v>
      </c>
      <c r="K134" s="87">
        <f t="shared" si="13"/>
        <v>150.05000000000001</v>
      </c>
      <c r="L134" s="87">
        <f t="shared" si="13"/>
        <v>252.18000000000004</v>
      </c>
      <c r="M134" s="87">
        <f t="shared" si="13"/>
        <v>169.63</v>
      </c>
      <c r="N134" s="81"/>
      <c r="O134" s="81"/>
      <c r="P134" s="81"/>
    </row>
    <row r="141" spans="1:16" ht="23.25" x14ac:dyDescent="0.5">
      <c r="A141" s="1" t="str">
        <f>'[1]ม.6อังกฤษ-2563'!A142:M142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6" ht="23.25" x14ac:dyDescent="0.5">
      <c r="A142" s="6" t="s">
        <v>241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1:16" x14ac:dyDescent="0.45">
      <c r="A143" s="11" t="s">
        <v>40</v>
      </c>
      <c r="B143" s="267" t="s">
        <v>217</v>
      </c>
      <c r="C143" s="268"/>
      <c r="D143" s="268"/>
      <c r="E143" s="268"/>
      <c r="F143" s="268"/>
      <c r="G143" s="268"/>
      <c r="H143" s="269" t="str">
        <f>H115</f>
        <v>วิชาคณิตศาสตร์</v>
      </c>
      <c r="I143" s="269"/>
      <c r="J143" s="269"/>
      <c r="K143" s="269"/>
      <c r="L143" s="269"/>
      <c r="M143" s="270"/>
    </row>
    <row r="144" spans="1:16" x14ac:dyDescent="0.45">
      <c r="A144" s="15"/>
      <c r="B144" s="271"/>
      <c r="C144" s="272"/>
      <c r="D144" s="272"/>
      <c r="E144" s="272"/>
      <c r="F144" s="272"/>
      <c r="G144" s="272"/>
      <c r="H144" s="273"/>
      <c r="I144" s="273"/>
      <c r="J144" s="273"/>
      <c r="K144" s="273"/>
      <c r="L144" s="273"/>
      <c r="M144" s="274"/>
    </row>
    <row r="145" spans="1:13" ht="23.25" x14ac:dyDescent="0.5">
      <c r="A145" s="15"/>
      <c r="B145" s="6" t="s">
        <v>15</v>
      </c>
      <c r="C145" s="7"/>
      <c r="D145" s="7"/>
      <c r="E145" s="7"/>
      <c r="F145" s="7"/>
      <c r="G145" s="8"/>
      <c r="H145" s="31" t="s">
        <v>16</v>
      </c>
      <c r="I145" s="32"/>
      <c r="J145" s="32"/>
      <c r="K145" s="32"/>
      <c r="L145" s="32"/>
      <c r="M145" s="33"/>
    </row>
    <row r="146" spans="1:13" ht="23.25" x14ac:dyDescent="0.5">
      <c r="A146" s="19"/>
      <c r="B146" s="35">
        <f>'[1]ม.6อังกฤษ-2563'!B147</f>
        <v>2558</v>
      </c>
      <c r="C146" s="35">
        <f>'[1]ม.6อังกฤษ-2563'!C147</f>
        <v>2559</v>
      </c>
      <c r="D146" s="35">
        <f>'[1]ม.6อังกฤษ-2563'!D147</f>
        <v>2560</v>
      </c>
      <c r="E146" s="35">
        <f>'[1]ม.6อังกฤษ-2563'!E147</f>
        <v>2561</v>
      </c>
      <c r="F146" s="35">
        <f>'[1]ม.6อังกฤษ-2563'!F147</f>
        <v>2562</v>
      </c>
      <c r="G146" s="35">
        <f>'[1]ม.6อังกฤษ-2563'!G147</f>
        <v>2563</v>
      </c>
      <c r="H146" s="35">
        <f>'[1]ม.6อังกฤษ-2563'!H147</f>
        <v>2558</v>
      </c>
      <c r="I146" s="35">
        <f>'[1]ม.6อังกฤษ-2563'!I147</f>
        <v>2559</v>
      </c>
      <c r="J146" s="35">
        <f>'[1]ม.6อังกฤษ-2563'!J147</f>
        <v>2560</v>
      </c>
      <c r="K146" s="35">
        <f>'[1]ม.6อังกฤษ-2563'!K147</f>
        <v>2561</v>
      </c>
      <c r="L146" s="35">
        <f>'[1]ม.6อังกฤษ-2563'!L147</f>
        <v>2562</v>
      </c>
      <c r="M146" s="35">
        <f>'[1]ม.6อังกฤษ-2563'!M147</f>
        <v>2563</v>
      </c>
    </row>
    <row r="147" spans="1:13" x14ac:dyDescent="0.45">
      <c r="A147" s="289" t="s">
        <v>94</v>
      </c>
      <c r="B147" s="86">
        <v>19.920000000000002</v>
      </c>
      <c r="C147" s="86">
        <v>25.18</v>
      </c>
      <c r="D147" s="86">
        <v>23.52</v>
      </c>
      <c r="E147" s="95">
        <v>25.44</v>
      </c>
      <c r="F147" s="95">
        <v>24.76</v>
      </c>
      <c r="G147" s="95">
        <v>27.5</v>
      </c>
      <c r="H147" s="86">
        <v>20.04</v>
      </c>
      <c r="I147" s="86">
        <v>25.18</v>
      </c>
      <c r="J147" s="86">
        <v>23.75</v>
      </c>
      <c r="K147" s="95">
        <v>25.48</v>
      </c>
      <c r="L147" s="95">
        <v>24.59</v>
      </c>
      <c r="M147" s="95">
        <v>27.34</v>
      </c>
    </row>
    <row r="148" spans="1:13" x14ac:dyDescent="0.45">
      <c r="A148" s="289" t="s">
        <v>96</v>
      </c>
      <c r="B148" s="86">
        <v>27.37</v>
      </c>
      <c r="C148" s="86">
        <v>27.93</v>
      </c>
      <c r="D148" s="86">
        <v>25.27</v>
      </c>
      <c r="E148" s="86" t="s">
        <v>52</v>
      </c>
      <c r="F148" s="86">
        <v>16.940000000000001</v>
      </c>
      <c r="G148" s="86">
        <v>29.2</v>
      </c>
      <c r="H148" s="86">
        <v>27.25</v>
      </c>
      <c r="I148" s="86">
        <v>28.07</v>
      </c>
      <c r="J148" s="86">
        <v>25.34</v>
      </c>
      <c r="K148" s="86" t="s">
        <v>52</v>
      </c>
      <c r="L148" s="86">
        <v>17.079999999999998</v>
      </c>
      <c r="M148" s="86">
        <v>28.86</v>
      </c>
    </row>
    <row r="149" spans="1:13" x14ac:dyDescent="0.45">
      <c r="A149" s="289" t="s">
        <v>97</v>
      </c>
      <c r="B149" s="86">
        <v>27.13</v>
      </c>
      <c r="C149" s="86" t="s">
        <v>52</v>
      </c>
      <c r="D149" s="86" t="s">
        <v>52</v>
      </c>
      <c r="E149" s="86" t="s">
        <v>52</v>
      </c>
      <c r="F149" s="86" t="s">
        <v>52</v>
      </c>
      <c r="G149" s="86">
        <v>18.5</v>
      </c>
      <c r="H149" s="86">
        <v>27.03</v>
      </c>
      <c r="I149" s="86" t="s">
        <v>52</v>
      </c>
      <c r="J149" s="86" t="s">
        <v>52</v>
      </c>
      <c r="K149" s="86" t="s">
        <v>52</v>
      </c>
      <c r="L149" s="86" t="s">
        <v>52</v>
      </c>
      <c r="M149" s="86">
        <v>18.420000000000002</v>
      </c>
    </row>
    <row r="150" spans="1:13" x14ac:dyDescent="0.45">
      <c r="A150" s="289" t="s">
        <v>98</v>
      </c>
      <c r="B150" s="86">
        <v>19.329999999999998</v>
      </c>
      <c r="C150" s="86">
        <v>29.55</v>
      </c>
      <c r="D150" s="86" t="s">
        <v>52</v>
      </c>
      <c r="E150" s="86" t="s">
        <v>52</v>
      </c>
      <c r="F150" s="86">
        <v>40.65</v>
      </c>
      <c r="G150" s="86">
        <v>0</v>
      </c>
      <c r="H150" s="86">
        <v>19.45</v>
      </c>
      <c r="I150" s="86">
        <v>29.37</v>
      </c>
      <c r="J150" s="86" t="s">
        <v>52</v>
      </c>
      <c r="K150" s="86" t="s">
        <v>52</v>
      </c>
      <c r="L150" s="86">
        <v>39.880000000000003</v>
      </c>
      <c r="M150" s="86">
        <v>0</v>
      </c>
    </row>
    <row r="151" spans="1:13" x14ac:dyDescent="0.45">
      <c r="A151" s="289" t="s">
        <v>99</v>
      </c>
      <c r="B151" s="86">
        <v>19.5</v>
      </c>
      <c r="C151" s="86">
        <v>18.55</v>
      </c>
      <c r="D151" s="86">
        <v>14.75</v>
      </c>
      <c r="E151" s="95">
        <v>23.36</v>
      </c>
      <c r="F151" s="86" t="s">
        <v>52</v>
      </c>
      <c r="G151" s="86">
        <v>0</v>
      </c>
      <c r="H151" s="86">
        <v>19.54</v>
      </c>
      <c r="I151" s="86">
        <v>18.75</v>
      </c>
      <c r="J151" s="86">
        <v>14.93</v>
      </c>
      <c r="K151" s="95">
        <v>23.24</v>
      </c>
      <c r="L151" s="86" t="s">
        <v>52</v>
      </c>
      <c r="M151" s="86">
        <v>0</v>
      </c>
    </row>
    <row r="152" spans="1:13" x14ac:dyDescent="0.45">
      <c r="A152" s="289" t="s">
        <v>101</v>
      </c>
      <c r="B152" s="86">
        <v>27.04</v>
      </c>
      <c r="C152" s="86">
        <v>24.04</v>
      </c>
      <c r="D152" s="86" t="s">
        <v>52</v>
      </c>
      <c r="E152" s="86" t="s">
        <v>52</v>
      </c>
      <c r="F152" s="86">
        <v>25.1</v>
      </c>
      <c r="G152" s="86">
        <v>0</v>
      </c>
      <c r="H152" s="86">
        <v>27.29</v>
      </c>
      <c r="I152" s="86">
        <v>24.19</v>
      </c>
      <c r="J152" s="86" t="s">
        <v>52</v>
      </c>
      <c r="K152" s="86" t="s">
        <v>52</v>
      </c>
      <c r="L152" s="86">
        <v>25.03</v>
      </c>
      <c r="M152" s="86">
        <v>0</v>
      </c>
    </row>
    <row r="153" spans="1:13" x14ac:dyDescent="0.45">
      <c r="A153" s="289" t="s">
        <v>102</v>
      </c>
      <c r="B153" s="86">
        <v>0</v>
      </c>
      <c r="C153" s="86" t="s">
        <v>52</v>
      </c>
      <c r="D153" s="86" t="s">
        <v>52</v>
      </c>
      <c r="E153" s="86" t="s">
        <v>52</v>
      </c>
      <c r="F153" s="86" t="s">
        <v>52</v>
      </c>
      <c r="G153" s="86">
        <v>0</v>
      </c>
      <c r="H153" s="86">
        <v>0</v>
      </c>
      <c r="I153" s="86" t="s">
        <v>52</v>
      </c>
      <c r="J153" s="86" t="s">
        <v>52</v>
      </c>
      <c r="K153" s="86" t="s">
        <v>52</v>
      </c>
      <c r="L153" s="86" t="s">
        <v>52</v>
      </c>
      <c r="M153" s="86">
        <v>0</v>
      </c>
    </row>
    <row r="154" spans="1:13" x14ac:dyDescent="0.45">
      <c r="A154" s="289" t="s">
        <v>103</v>
      </c>
      <c r="B154" s="86">
        <v>1</v>
      </c>
      <c r="C154" s="86" t="s">
        <v>52</v>
      </c>
      <c r="D154" s="86" t="s">
        <v>52</v>
      </c>
      <c r="E154" s="86" t="s">
        <v>52</v>
      </c>
      <c r="F154" s="86" t="s">
        <v>52</v>
      </c>
      <c r="G154" s="86">
        <v>27.62</v>
      </c>
      <c r="H154" s="86">
        <v>1</v>
      </c>
      <c r="I154" s="86" t="s">
        <v>52</v>
      </c>
      <c r="J154" s="86" t="s">
        <v>52</v>
      </c>
      <c r="K154" s="86" t="s">
        <v>52</v>
      </c>
      <c r="L154" s="86" t="s">
        <v>52</v>
      </c>
      <c r="M154" s="86">
        <v>27.08</v>
      </c>
    </row>
    <row r="155" spans="1:13" x14ac:dyDescent="0.45">
      <c r="A155" s="289" t="s">
        <v>105</v>
      </c>
      <c r="B155" s="86">
        <v>0</v>
      </c>
      <c r="C155" s="86" t="s">
        <v>52</v>
      </c>
      <c r="D155" s="86" t="s">
        <v>52</v>
      </c>
      <c r="E155" s="86" t="s">
        <v>52</v>
      </c>
      <c r="F155" s="86" t="s">
        <v>52</v>
      </c>
      <c r="G155" s="86">
        <v>21.94</v>
      </c>
      <c r="H155" s="86">
        <v>0</v>
      </c>
      <c r="I155" s="86" t="s">
        <v>52</v>
      </c>
      <c r="J155" s="86" t="s">
        <v>52</v>
      </c>
      <c r="K155" s="86" t="s">
        <v>52</v>
      </c>
      <c r="L155" s="86" t="s">
        <v>52</v>
      </c>
      <c r="M155" s="86">
        <v>21.83</v>
      </c>
    </row>
    <row r="156" spans="1:13" x14ac:dyDescent="0.45">
      <c r="A156" s="289" t="s">
        <v>106</v>
      </c>
      <c r="B156" s="86">
        <v>31.19</v>
      </c>
      <c r="C156" s="86">
        <v>28.79</v>
      </c>
      <c r="D156" s="86">
        <v>25.77</v>
      </c>
      <c r="E156" s="86">
        <v>34.36</v>
      </c>
      <c r="F156" s="86">
        <v>25.77</v>
      </c>
      <c r="G156" s="86">
        <v>0</v>
      </c>
      <c r="H156" s="86">
        <v>30.99</v>
      </c>
      <c r="I156" s="86">
        <v>28.59</v>
      </c>
      <c r="J156" s="86">
        <v>25.54</v>
      </c>
      <c r="K156" s="86">
        <v>33.97</v>
      </c>
      <c r="L156" s="86">
        <v>25.52</v>
      </c>
      <c r="M156" s="86">
        <v>0</v>
      </c>
    </row>
    <row r="157" spans="1:13" x14ac:dyDescent="0.45">
      <c r="A157" s="289" t="s">
        <v>108</v>
      </c>
      <c r="B157" s="86">
        <v>31.68</v>
      </c>
      <c r="C157" s="86">
        <v>23.99</v>
      </c>
      <c r="D157" s="86" t="s">
        <v>52</v>
      </c>
      <c r="E157" s="86" t="s">
        <v>52</v>
      </c>
      <c r="F157" s="86">
        <v>26.57</v>
      </c>
      <c r="G157" s="86">
        <v>0</v>
      </c>
      <c r="H157" s="86">
        <v>31.62</v>
      </c>
      <c r="I157" s="86">
        <v>24.02</v>
      </c>
      <c r="J157" s="86" t="s">
        <v>52</v>
      </c>
      <c r="K157" s="86" t="s">
        <v>52</v>
      </c>
      <c r="L157" s="86">
        <v>26.29</v>
      </c>
      <c r="M157" s="86">
        <v>0</v>
      </c>
    </row>
    <row r="158" spans="1:13" x14ac:dyDescent="0.45">
      <c r="A158" s="289" t="s">
        <v>109</v>
      </c>
      <c r="B158" s="86">
        <v>19.649999999999999</v>
      </c>
      <c r="C158" s="86">
        <v>23.52</v>
      </c>
      <c r="D158" s="86">
        <v>25.28</v>
      </c>
      <c r="E158" s="86">
        <v>30.46</v>
      </c>
      <c r="F158" s="86">
        <v>23.29</v>
      </c>
      <c r="G158" s="86">
        <v>0</v>
      </c>
      <c r="H158" s="86">
        <v>19.5</v>
      </c>
      <c r="I158" s="86">
        <v>23.45</v>
      </c>
      <c r="J158" s="86">
        <v>25.18</v>
      </c>
      <c r="K158" s="86">
        <v>29.99</v>
      </c>
      <c r="L158" s="86">
        <v>23.19</v>
      </c>
      <c r="M158" s="86">
        <v>0</v>
      </c>
    </row>
    <row r="159" spans="1:13" x14ac:dyDescent="0.45">
      <c r="A159" s="289" t="s">
        <v>111</v>
      </c>
      <c r="B159" s="86">
        <v>28.15</v>
      </c>
      <c r="C159" s="86">
        <v>20.399999999999999</v>
      </c>
      <c r="D159" s="86" t="s">
        <v>52</v>
      </c>
      <c r="E159" s="86" t="s">
        <v>52</v>
      </c>
      <c r="F159" s="86">
        <v>26.25</v>
      </c>
      <c r="G159" s="86">
        <v>0</v>
      </c>
      <c r="H159" s="86">
        <v>28.18</v>
      </c>
      <c r="I159" s="86">
        <v>20.34</v>
      </c>
      <c r="J159" s="86" t="s">
        <v>52</v>
      </c>
      <c r="K159" s="86" t="s">
        <v>52</v>
      </c>
      <c r="L159" s="86">
        <v>25.93</v>
      </c>
      <c r="M159" s="86">
        <v>0</v>
      </c>
    </row>
    <row r="160" spans="1:13" x14ac:dyDescent="0.45">
      <c r="A160" s="289" t="s">
        <v>112</v>
      </c>
      <c r="B160" s="86">
        <v>0</v>
      </c>
      <c r="C160" s="86" t="s">
        <v>52</v>
      </c>
      <c r="D160" s="86" t="s">
        <v>52</v>
      </c>
      <c r="E160" s="86" t="s">
        <v>52</v>
      </c>
      <c r="F160" s="86" t="s">
        <v>52</v>
      </c>
      <c r="G160" s="86">
        <v>0</v>
      </c>
      <c r="H160" s="86">
        <v>0</v>
      </c>
      <c r="I160" s="86" t="s">
        <v>52</v>
      </c>
      <c r="J160" s="86" t="s">
        <v>52</v>
      </c>
      <c r="K160" s="86" t="s">
        <v>52</v>
      </c>
      <c r="L160" s="86" t="s">
        <v>52</v>
      </c>
      <c r="M160" s="86">
        <v>0</v>
      </c>
    </row>
    <row r="161" spans="1:13" x14ac:dyDescent="0.45">
      <c r="A161" s="114" t="s">
        <v>55</v>
      </c>
      <c r="B161" s="86"/>
      <c r="C161" s="86"/>
      <c r="D161" s="86"/>
      <c r="E161" s="86">
        <v>28.21</v>
      </c>
      <c r="F161" s="86">
        <v>27.26</v>
      </c>
      <c r="G161" s="86">
        <v>33.49</v>
      </c>
      <c r="H161" s="86"/>
      <c r="I161" s="86"/>
      <c r="J161" s="86"/>
      <c r="K161" s="86">
        <v>28.28</v>
      </c>
      <c r="L161" s="86">
        <v>27.1</v>
      </c>
      <c r="M161" s="86">
        <v>33.81</v>
      </c>
    </row>
    <row r="162" spans="1:13" x14ac:dyDescent="0.45">
      <c r="A162" s="77" t="s">
        <v>56</v>
      </c>
      <c r="B162" s="87">
        <f t="shared" ref="B162:M162" si="14">SUM(B147:B161)</f>
        <v>251.96</v>
      </c>
      <c r="C162" s="87">
        <f t="shared" si="14"/>
        <v>221.95000000000002</v>
      </c>
      <c r="D162" s="87">
        <f t="shared" si="14"/>
        <v>114.59</v>
      </c>
      <c r="E162" s="87">
        <f t="shared" si="14"/>
        <v>141.83000000000001</v>
      </c>
      <c r="F162" s="87">
        <f t="shared" si="14"/>
        <v>236.58999999999997</v>
      </c>
      <c r="G162" s="87">
        <f t="shared" si="14"/>
        <v>158.25</v>
      </c>
      <c r="H162" s="87">
        <f t="shared" si="14"/>
        <v>251.89000000000001</v>
      </c>
      <c r="I162" s="87">
        <f t="shared" si="14"/>
        <v>221.96</v>
      </c>
      <c r="J162" s="87">
        <f t="shared" si="14"/>
        <v>114.74000000000001</v>
      </c>
      <c r="K162" s="87">
        <f t="shared" si="14"/>
        <v>140.95999999999998</v>
      </c>
      <c r="L162" s="87">
        <f t="shared" si="14"/>
        <v>234.61</v>
      </c>
      <c r="M162" s="87">
        <f t="shared" si="14"/>
        <v>157.34</v>
      </c>
    </row>
    <row r="166" spans="1:13" ht="21.75" customHeight="1" x14ac:dyDescent="0.45"/>
    <row r="177" spans="1:16" x14ac:dyDescent="0.4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</row>
    <row r="178" spans="1:16" x14ac:dyDescent="0.4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</row>
    <row r="179" spans="1:16" x14ac:dyDescent="0.45">
      <c r="A179" s="83"/>
      <c r="B179" s="89" t="s">
        <v>18</v>
      </c>
      <c r="C179" s="89"/>
      <c r="D179" s="89"/>
      <c r="E179" s="89"/>
      <c r="F179" s="89"/>
      <c r="G179" s="89" t="s">
        <v>21</v>
      </c>
      <c r="H179" s="89"/>
      <c r="I179" s="89"/>
      <c r="J179" s="89"/>
      <c r="K179" s="89"/>
      <c r="L179" s="89" t="s">
        <v>24</v>
      </c>
      <c r="M179" s="89"/>
      <c r="N179" s="89"/>
      <c r="O179" s="89"/>
      <c r="P179" s="89"/>
    </row>
    <row r="180" spans="1:16" x14ac:dyDescent="0.45">
      <c r="A180" s="83"/>
      <c r="B180" s="90">
        <f>C146</f>
        <v>2559</v>
      </c>
      <c r="C180" s="90">
        <f>D146</f>
        <v>2560</v>
      </c>
      <c r="D180" s="90">
        <f>E146</f>
        <v>2561</v>
      </c>
      <c r="E180" s="90">
        <f>F146</f>
        <v>2562</v>
      </c>
      <c r="F180" s="90">
        <f>G146</f>
        <v>2563</v>
      </c>
      <c r="G180" s="90">
        <f>B180</f>
        <v>2559</v>
      </c>
      <c r="H180" s="90">
        <f t="shared" ref="H180:K180" si="15">C180</f>
        <v>2560</v>
      </c>
      <c r="I180" s="90">
        <f t="shared" si="15"/>
        <v>2561</v>
      </c>
      <c r="J180" s="90">
        <f t="shared" si="15"/>
        <v>2562</v>
      </c>
      <c r="K180" s="90">
        <f t="shared" si="15"/>
        <v>2563</v>
      </c>
      <c r="L180" s="90">
        <f>G180</f>
        <v>2559</v>
      </c>
      <c r="M180" s="90">
        <f t="shared" ref="M180:P180" si="16">H180</f>
        <v>2560</v>
      </c>
      <c r="N180" s="90">
        <f t="shared" si="16"/>
        <v>2561</v>
      </c>
      <c r="O180" s="90">
        <f t="shared" si="16"/>
        <v>2562</v>
      </c>
      <c r="P180" s="90">
        <f t="shared" si="16"/>
        <v>2563</v>
      </c>
    </row>
    <row r="181" spans="1:16" x14ac:dyDescent="0.45">
      <c r="A181" s="83" t="str">
        <f>A7</f>
        <v>ระดับโรงเรียน</v>
      </c>
      <c r="B181" s="92">
        <f t="shared" ref="B181:F184" si="17">C16</f>
        <v>90</v>
      </c>
      <c r="C181" s="92">
        <f t="shared" si="17"/>
        <v>97.5</v>
      </c>
      <c r="D181" s="92">
        <f t="shared" si="17"/>
        <v>100</v>
      </c>
      <c r="E181" s="92">
        <f t="shared" si="17"/>
        <v>92.5</v>
      </c>
      <c r="F181" s="92">
        <f t="shared" si="17"/>
        <v>96.88</v>
      </c>
      <c r="G181" s="92">
        <f>C36</f>
        <v>2.5</v>
      </c>
      <c r="H181" s="92">
        <f t="shared" ref="H181:K184" si="18">D36</f>
        <v>2.5</v>
      </c>
      <c r="I181" s="92">
        <f t="shared" si="18"/>
        <v>10</v>
      </c>
      <c r="J181" s="92">
        <f t="shared" si="18"/>
        <v>2.5</v>
      </c>
      <c r="K181" s="92">
        <f t="shared" si="18"/>
        <v>6.25</v>
      </c>
      <c r="L181" s="92">
        <f>C45</f>
        <v>33.14</v>
      </c>
      <c r="M181" s="92">
        <f t="shared" ref="M181:P184" si="19">D45</f>
        <v>32.93</v>
      </c>
      <c r="N181" s="92">
        <f t="shared" si="19"/>
        <v>38.6</v>
      </c>
      <c r="O181" s="92">
        <f t="shared" si="19"/>
        <v>31.83</v>
      </c>
      <c r="P181" s="92">
        <f t="shared" si="19"/>
        <v>34.06</v>
      </c>
    </row>
    <row r="182" spans="1:16" x14ac:dyDescent="0.45">
      <c r="A182" s="83" t="str">
        <f>A8</f>
        <v>ระดับจังหวัด</v>
      </c>
      <c r="B182" s="92">
        <f t="shared" si="17"/>
        <v>100</v>
      </c>
      <c r="C182" s="92">
        <f t="shared" si="17"/>
        <v>100</v>
      </c>
      <c r="D182" s="92">
        <f t="shared" si="17"/>
        <v>100</v>
      </c>
      <c r="E182" s="92">
        <f t="shared" si="17"/>
        <v>100</v>
      </c>
      <c r="F182" s="92">
        <f t="shared" si="17"/>
        <v>100</v>
      </c>
      <c r="G182" s="92">
        <f t="shared" ref="G182:G184" si="20">C37</f>
        <v>2.5</v>
      </c>
      <c r="H182" s="92">
        <f t="shared" si="18"/>
        <v>0</v>
      </c>
      <c r="I182" s="92">
        <f t="shared" si="18"/>
        <v>2.5</v>
      </c>
      <c r="J182" s="92">
        <f t="shared" si="18"/>
        <v>0</v>
      </c>
      <c r="K182" s="92">
        <f t="shared" si="18"/>
        <v>0</v>
      </c>
      <c r="L182" s="92">
        <f t="shared" ref="L182:L184" si="21">C46</f>
        <v>27.33</v>
      </c>
      <c r="M182" s="92">
        <f t="shared" si="19"/>
        <v>26.45</v>
      </c>
      <c r="N182" s="92">
        <f t="shared" si="19"/>
        <v>32.44</v>
      </c>
      <c r="O182" s="92">
        <f t="shared" si="19"/>
        <v>27.23</v>
      </c>
      <c r="P182" s="92">
        <f t="shared" si="19"/>
        <v>28.41</v>
      </c>
    </row>
    <row r="183" spans="1:16" x14ac:dyDescent="0.45">
      <c r="A183" s="83" t="str">
        <f>A9</f>
        <v>ระดับสังกัด</v>
      </c>
      <c r="B183" s="92">
        <f t="shared" si="17"/>
        <v>100</v>
      </c>
      <c r="C183" s="92">
        <f t="shared" si="17"/>
        <v>100</v>
      </c>
      <c r="D183" s="92">
        <f t="shared" si="17"/>
        <v>100</v>
      </c>
      <c r="E183" s="92">
        <f t="shared" si="17"/>
        <v>100</v>
      </c>
      <c r="F183" s="92">
        <f t="shared" si="17"/>
        <v>100</v>
      </c>
      <c r="G183" s="92">
        <f t="shared" si="20"/>
        <v>0</v>
      </c>
      <c r="H183" s="92">
        <f t="shared" si="18"/>
        <v>0</v>
      </c>
      <c r="I183" s="92">
        <f t="shared" si="18"/>
        <v>0</v>
      </c>
      <c r="J183" s="92">
        <f t="shared" si="18"/>
        <v>0</v>
      </c>
      <c r="K183" s="92">
        <f t="shared" si="18"/>
        <v>0</v>
      </c>
      <c r="L183" s="92">
        <f t="shared" si="21"/>
        <v>24.9</v>
      </c>
      <c r="M183" s="92">
        <f t="shared" si="19"/>
        <v>24.64</v>
      </c>
      <c r="N183" s="92">
        <f t="shared" si="19"/>
        <v>31.04</v>
      </c>
      <c r="O183" s="92">
        <f t="shared" si="19"/>
        <v>25.62</v>
      </c>
      <c r="P183" s="92">
        <f t="shared" si="19"/>
        <v>26.33</v>
      </c>
    </row>
    <row r="184" spans="1:16" x14ac:dyDescent="0.45">
      <c r="A184" s="83" t="str">
        <f>A10</f>
        <v>ระดับประเทศ</v>
      </c>
      <c r="B184" s="92">
        <f t="shared" si="17"/>
        <v>100</v>
      </c>
      <c r="C184" s="92">
        <f t="shared" si="17"/>
        <v>100</v>
      </c>
      <c r="D184" s="92">
        <f t="shared" si="17"/>
        <v>100</v>
      </c>
      <c r="E184" s="92">
        <f t="shared" si="17"/>
        <v>100</v>
      </c>
      <c r="F184" s="92">
        <f t="shared" si="17"/>
        <v>100</v>
      </c>
      <c r="G184" s="92">
        <f t="shared" si="20"/>
        <v>0</v>
      </c>
      <c r="H184" s="92">
        <f t="shared" si="18"/>
        <v>0</v>
      </c>
      <c r="I184" s="92">
        <f t="shared" si="18"/>
        <v>0</v>
      </c>
      <c r="J184" s="92">
        <f t="shared" si="18"/>
        <v>0</v>
      </c>
      <c r="K184" s="92">
        <f t="shared" si="18"/>
        <v>0</v>
      </c>
      <c r="L184" s="92">
        <f t="shared" si="21"/>
        <v>24.88</v>
      </c>
      <c r="M184" s="92">
        <f t="shared" si="19"/>
        <v>24.53</v>
      </c>
      <c r="N184" s="92">
        <f t="shared" si="19"/>
        <v>30.72</v>
      </c>
      <c r="O184" s="92">
        <f t="shared" si="19"/>
        <v>25.41</v>
      </c>
      <c r="P184" s="92">
        <f t="shared" si="19"/>
        <v>26.04</v>
      </c>
    </row>
    <row r="185" spans="1:16" x14ac:dyDescent="0.4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</row>
    <row r="186" spans="1:16" x14ac:dyDescent="0.4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6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1:16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</row>
    <row r="190" spans="1:16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</row>
    <row r="191" spans="1:16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1:16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</row>
    <row r="193" spans="2:16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</row>
    <row r="194" spans="2:16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</row>
    <row r="195" spans="2:16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</row>
    <row r="196" spans="2:16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</row>
    <row r="197" spans="2:16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</row>
    <row r="198" spans="2:16" x14ac:dyDescent="0.4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</row>
  </sheetData>
  <mergeCells count="87">
    <mergeCell ref="B179:F179"/>
    <mergeCell ref="G179:K179"/>
    <mergeCell ref="L179:P179"/>
    <mergeCell ref="A141:M141"/>
    <mergeCell ref="A142:M142"/>
    <mergeCell ref="A143:A146"/>
    <mergeCell ref="B143:G144"/>
    <mergeCell ref="H143:M144"/>
    <mergeCell ref="B145:G145"/>
    <mergeCell ref="H145:M145"/>
    <mergeCell ref="B104:E104"/>
    <mergeCell ref="B105:E105"/>
    <mergeCell ref="A113:M113"/>
    <mergeCell ref="A114:M114"/>
    <mergeCell ref="A115:A118"/>
    <mergeCell ref="B115:G116"/>
    <mergeCell ref="H115:M116"/>
    <mergeCell ref="B117:G117"/>
    <mergeCell ref="H117:M117"/>
    <mergeCell ref="B98:E98"/>
    <mergeCell ref="B99:E99"/>
    <mergeCell ref="B100:E100"/>
    <mergeCell ref="B101:E101"/>
    <mergeCell ref="B102:E102"/>
    <mergeCell ref="B103:E103"/>
    <mergeCell ref="B91:E91"/>
    <mergeCell ref="B92:E92"/>
    <mergeCell ref="B93:E93"/>
    <mergeCell ref="B94:E94"/>
    <mergeCell ref="B95:E95"/>
    <mergeCell ref="B96:E96"/>
    <mergeCell ref="A86:K86"/>
    <mergeCell ref="B87:E87"/>
    <mergeCell ref="A88:A89"/>
    <mergeCell ref="B88:E89"/>
    <mergeCell ref="F88:K88"/>
    <mergeCell ref="B90:E90"/>
    <mergeCell ref="A69:G69"/>
    <mergeCell ref="A70:A71"/>
    <mergeCell ref="B70:G70"/>
    <mergeCell ref="H70:L70"/>
    <mergeCell ref="B77:G77"/>
    <mergeCell ref="A85:K85"/>
    <mergeCell ref="A58:M58"/>
    <mergeCell ref="A59:M59"/>
    <mergeCell ref="E60:F60"/>
    <mergeCell ref="A61:A63"/>
    <mergeCell ref="B61:G61"/>
    <mergeCell ref="H61:M61"/>
    <mergeCell ref="B62:G62"/>
    <mergeCell ref="H62:M62"/>
    <mergeCell ref="E50:F50"/>
    <mergeCell ref="A51:A53"/>
    <mergeCell ref="B51:G51"/>
    <mergeCell ref="H51:L51"/>
    <mergeCell ref="B52:G52"/>
    <mergeCell ref="H52:L52"/>
    <mergeCell ref="E41:F41"/>
    <mergeCell ref="A42:A44"/>
    <mergeCell ref="B42:G42"/>
    <mergeCell ref="H42:L42"/>
    <mergeCell ref="B43:G43"/>
    <mergeCell ref="H43:L43"/>
    <mergeCell ref="A30:L30"/>
    <mergeCell ref="A31:L31"/>
    <mergeCell ref="E32:F32"/>
    <mergeCell ref="A33:A35"/>
    <mergeCell ref="B33:G33"/>
    <mergeCell ref="H33:L33"/>
    <mergeCell ref="B34:G34"/>
    <mergeCell ref="H34:L34"/>
    <mergeCell ref="E12:F12"/>
    <mergeCell ref="A13:A15"/>
    <mergeCell ref="B13:G13"/>
    <mergeCell ref="H13:L13"/>
    <mergeCell ref="M13:P13"/>
    <mergeCell ref="B14:G14"/>
    <mergeCell ref="H14:L14"/>
    <mergeCell ref="M14:P14"/>
    <mergeCell ref="A1:L1"/>
    <mergeCell ref="A2:L2"/>
    <mergeCell ref="E3:F3"/>
    <mergeCell ref="A4:A6"/>
    <mergeCell ref="B4:G4"/>
    <mergeCell ref="H4:L4"/>
    <mergeCell ref="B5:G5"/>
    <mergeCell ref="H5:L5"/>
  </mergeCells>
  <pageMargins left="1.1811023622047245" right="0.35433070866141736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opLeftCell="A133" zoomScaleNormal="100" workbookViewId="0">
      <selection activeCell="R181" sqref="R181"/>
    </sheetView>
  </sheetViews>
  <sheetFormatPr defaultColWidth="9.140625" defaultRowHeight="22.5" x14ac:dyDescent="0.45"/>
  <cols>
    <col min="1" max="1" width="19.28515625" style="5" bestFit="1" customWidth="1"/>
    <col min="2" max="2" width="10.5703125" style="5" bestFit="1" customWidth="1"/>
    <col min="3" max="3" width="10.85546875" style="5" customWidth="1"/>
    <col min="4" max="5" width="10.5703125" style="5" bestFit="1" customWidth="1"/>
    <col min="6" max="6" width="12.42578125" style="5" customWidth="1"/>
    <col min="7" max="7" width="12.28515625" style="5" customWidth="1"/>
    <col min="8" max="8" width="13" style="5" customWidth="1"/>
    <col min="9" max="9" width="12.28515625" style="5" customWidth="1"/>
    <col min="10" max="10" width="12.42578125" style="5" customWidth="1"/>
    <col min="11" max="11" width="12.5703125" style="5" customWidth="1"/>
    <col min="12" max="12" width="10.85546875" style="5" customWidth="1"/>
    <col min="13" max="13" width="11.5703125" style="5" bestFit="1" customWidth="1"/>
    <col min="14" max="14" width="1.140625" style="5" customWidth="1"/>
    <col min="15" max="15" width="1" style="5" customWidth="1"/>
    <col min="16" max="16" width="2.140625" style="5" customWidth="1"/>
    <col min="17" max="17" width="3.140625" style="5" customWidth="1"/>
    <col min="18" max="16384" width="9.140625" style="5"/>
  </cols>
  <sheetData>
    <row r="1" spans="1:17" ht="23.25" x14ac:dyDescent="0.5">
      <c r="A1" s="1" t="str">
        <f>'[1]ม.6ภาษาไทย-2563'!A1:L1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</row>
    <row r="2" spans="1:17" ht="23.25" x14ac:dyDescent="0.5">
      <c r="A2" s="6" t="s">
        <v>244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  <c r="Q2" s="4"/>
    </row>
    <row r="3" spans="1:17" ht="23.25" x14ac:dyDescent="0.5">
      <c r="A3" s="251"/>
      <c r="B3" s="252"/>
      <c r="C3" s="252"/>
      <c r="D3" s="252"/>
      <c r="E3" s="253" t="s">
        <v>4</v>
      </c>
      <c r="F3" s="253"/>
      <c r="G3" s="252" t="s">
        <v>245</v>
      </c>
      <c r="H3" s="252"/>
      <c r="I3" s="252"/>
      <c r="J3" s="252"/>
      <c r="K3" s="252"/>
      <c r="L3" s="255"/>
      <c r="M3" s="10"/>
      <c r="N3" s="10"/>
      <c r="O3" s="10"/>
      <c r="P3" s="10"/>
      <c r="Q3" s="10"/>
    </row>
    <row r="4" spans="1:17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  <c r="Q4" s="4"/>
    </row>
    <row r="5" spans="1:17" ht="23.25" x14ac:dyDescent="0.5">
      <c r="A5" s="15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  <c r="Q5" s="4"/>
    </row>
    <row r="6" spans="1:17" ht="23.25" x14ac:dyDescent="0.5">
      <c r="A6" s="19"/>
      <c r="B6" s="35">
        <f>'[1]ม.6คณิต-2563'!B6</f>
        <v>2558</v>
      </c>
      <c r="C6" s="35">
        <f>'[1]ม.6คณิต-2563'!C6</f>
        <v>2559</v>
      </c>
      <c r="D6" s="35">
        <f>'[1]ม.6คณิต-2563'!D6</f>
        <v>2560</v>
      </c>
      <c r="E6" s="35">
        <f>'[1]ม.6คณิต-2563'!E6</f>
        <v>2561</v>
      </c>
      <c r="F6" s="35">
        <f>'[1]ม.6คณิต-2563'!F6</f>
        <v>2562</v>
      </c>
      <c r="G6" s="35">
        <f>'[1]ม.6คณิต-2563'!G6</f>
        <v>2563</v>
      </c>
      <c r="H6" s="35" t="str">
        <f>'[1]ม.6คณิต-2563'!H6</f>
        <v>58/59</v>
      </c>
      <c r="I6" s="35" t="str">
        <f>'[1]ม.6คณิต-2563'!I6</f>
        <v>59/60</v>
      </c>
      <c r="J6" s="35" t="str">
        <f>'[1]ม.6คณิต-2563'!J6</f>
        <v>60/61</v>
      </c>
      <c r="K6" s="35" t="str">
        <f>'[1]ม.6คณิต-2563'!K6</f>
        <v>61/62</v>
      </c>
      <c r="L6" s="35" t="str">
        <f>'[1]ม.6คณิต-2563'!L6</f>
        <v>62/63</v>
      </c>
      <c r="M6" s="10"/>
      <c r="N6" s="10"/>
      <c r="O6" s="10"/>
      <c r="P6" s="10"/>
      <c r="Q6" s="10"/>
    </row>
    <row r="7" spans="1:17" x14ac:dyDescent="0.45">
      <c r="A7" s="23" t="s">
        <v>13</v>
      </c>
      <c r="B7" s="24">
        <v>526</v>
      </c>
      <c r="C7" s="24">
        <v>499</v>
      </c>
      <c r="D7" s="24">
        <v>446</v>
      </c>
      <c r="E7" s="24">
        <v>499</v>
      </c>
      <c r="F7" s="24">
        <v>476</v>
      </c>
      <c r="G7" s="24">
        <v>494</v>
      </c>
      <c r="H7" s="117">
        <f>C7-B7</f>
        <v>-27</v>
      </c>
      <c r="I7" s="117">
        <f>D7-C7</f>
        <v>-53</v>
      </c>
      <c r="J7" s="117">
        <f>E7-D7</f>
        <v>53</v>
      </c>
      <c r="K7" s="117">
        <f>F7-E7</f>
        <v>-23</v>
      </c>
      <c r="L7" s="117">
        <f>G7-F7</f>
        <v>18</v>
      </c>
      <c r="M7" s="26"/>
      <c r="N7" s="27"/>
      <c r="O7" s="27"/>
      <c r="P7" s="27"/>
      <c r="Q7" s="27"/>
    </row>
    <row r="8" spans="1:17" x14ac:dyDescent="0.45">
      <c r="A8" s="23" t="s">
        <v>14</v>
      </c>
      <c r="B8" s="24">
        <v>4783</v>
      </c>
      <c r="C8" s="24">
        <v>3985</v>
      </c>
      <c r="D8" s="24">
        <v>3509</v>
      </c>
      <c r="E8" s="24">
        <v>3447</v>
      </c>
      <c r="F8" s="24">
        <v>3424</v>
      </c>
      <c r="G8" s="24">
        <v>3389</v>
      </c>
      <c r="H8" s="117">
        <f t="shared" ref="H8:L10" si="0">C8-B8</f>
        <v>-798</v>
      </c>
      <c r="I8" s="117">
        <f t="shared" si="0"/>
        <v>-476</v>
      </c>
      <c r="J8" s="117">
        <f t="shared" si="0"/>
        <v>-62</v>
      </c>
      <c r="K8" s="117">
        <f t="shared" si="0"/>
        <v>-23</v>
      </c>
      <c r="L8" s="117">
        <f t="shared" si="0"/>
        <v>-35</v>
      </c>
      <c r="M8" s="26"/>
      <c r="N8" s="27"/>
      <c r="O8" s="27"/>
      <c r="P8" s="27"/>
      <c r="Q8" s="27"/>
    </row>
    <row r="9" spans="1:17" x14ac:dyDescent="0.45">
      <c r="A9" s="23" t="s">
        <v>15</v>
      </c>
      <c r="B9" s="24">
        <v>336316</v>
      </c>
      <c r="C9" s="24">
        <v>298954</v>
      </c>
      <c r="D9" s="24">
        <v>289119</v>
      </c>
      <c r="E9" s="24">
        <v>287806</v>
      </c>
      <c r="F9" s="24">
        <v>279904</v>
      </c>
      <c r="G9" s="24">
        <v>278309</v>
      </c>
      <c r="H9" s="117">
        <f t="shared" si="0"/>
        <v>-37362</v>
      </c>
      <c r="I9" s="117">
        <f t="shared" si="0"/>
        <v>-9835</v>
      </c>
      <c r="J9" s="117">
        <f t="shared" si="0"/>
        <v>-1313</v>
      </c>
      <c r="K9" s="117">
        <f t="shared" si="0"/>
        <v>-7902</v>
      </c>
      <c r="L9" s="117">
        <f t="shared" si="0"/>
        <v>-1595</v>
      </c>
      <c r="M9" s="26"/>
      <c r="N9" s="27"/>
      <c r="O9" s="27"/>
      <c r="P9" s="27"/>
      <c r="Q9" s="27"/>
    </row>
    <row r="10" spans="1:17" x14ac:dyDescent="0.45">
      <c r="A10" s="23" t="s">
        <v>16</v>
      </c>
      <c r="B10" s="24">
        <v>422718</v>
      </c>
      <c r="C10" s="24">
        <v>378268</v>
      </c>
      <c r="D10" s="24">
        <v>372232</v>
      </c>
      <c r="E10" s="24">
        <v>372727</v>
      </c>
      <c r="F10" s="24">
        <v>363095</v>
      </c>
      <c r="G10" s="24">
        <v>362284</v>
      </c>
      <c r="H10" s="117">
        <f t="shared" si="0"/>
        <v>-44450</v>
      </c>
      <c r="I10" s="117">
        <f t="shared" si="0"/>
        <v>-6036</v>
      </c>
      <c r="J10" s="117">
        <f t="shared" si="0"/>
        <v>495</v>
      </c>
      <c r="K10" s="117">
        <f t="shared" si="0"/>
        <v>-9632</v>
      </c>
      <c r="L10" s="117">
        <f t="shared" si="0"/>
        <v>-811</v>
      </c>
      <c r="M10" s="26"/>
      <c r="N10" s="27"/>
      <c r="O10" s="27"/>
      <c r="P10" s="27"/>
      <c r="Q10" s="27"/>
    </row>
    <row r="11" spans="1:17" x14ac:dyDescent="0.45">
      <c r="A11" s="28"/>
      <c r="B11" s="29"/>
      <c r="C11" s="29"/>
      <c r="D11" s="29"/>
      <c r="E11" s="29"/>
      <c r="F11" s="29"/>
      <c r="G11" s="29"/>
      <c r="H11" s="118"/>
      <c r="I11" s="119"/>
      <c r="J11" s="119"/>
      <c r="K11" s="27"/>
      <c r="L11" s="27"/>
      <c r="M11" s="27"/>
      <c r="N11" s="27"/>
      <c r="O11" s="27"/>
      <c r="P11" s="27"/>
      <c r="Q11" s="27"/>
    </row>
    <row r="12" spans="1:17" ht="23.25" x14ac:dyDescent="0.5">
      <c r="A12" s="251"/>
      <c r="B12" s="252"/>
      <c r="C12" s="252"/>
      <c r="D12" s="252"/>
      <c r="E12" s="253" t="s">
        <v>18</v>
      </c>
      <c r="F12" s="253"/>
      <c r="G12" s="252" t="str">
        <f>G3</f>
        <v>วิชาวิทยาศาสตร์</v>
      </c>
      <c r="H12" s="252"/>
      <c r="I12" s="252"/>
      <c r="J12" s="252"/>
      <c r="K12" s="252"/>
      <c r="L12" s="255"/>
      <c r="M12" s="27"/>
      <c r="N12" s="27"/>
      <c r="O12" s="27"/>
      <c r="P12" s="27"/>
      <c r="Q12" s="27"/>
    </row>
    <row r="13" spans="1:17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34"/>
      <c r="N13" s="34"/>
      <c r="O13" s="34"/>
      <c r="P13" s="34"/>
      <c r="Q13" s="34"/>
    </row>
    <row r="14" spans="1:17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34"/>
      <c r="N14" s="34"/>
      <c r="O14" s="34"/>
      <c r="P14" s="34"/>
      <c r="Q14" s="34"/>
    </row>
    <row r="15" spans="1:17" ht="23.25" x14ac:dyDescent="0.5">
      <c r="A15" s="19"/>
      <c r="B15" s="35">
        <f>'[1]ม.6คณิต-2563'!B15</f>
        <v>2558</v>
      </c>
      <c r="C15" s="35">
        <f>'[1]ม.6คณิต-2563'!C15</f>
        <v>2559</v>
      </c>
      <c r="D15" s="35">
        <f>'[1]ม.6คณิต-2563'!D15</f>
        <v>2560</v>
      </c>
      <c r="E15" s="35">
        <f>'[1]ม.6คณิต-2563'!E15</f>
        <v>2561</v>
      </c>
      <c r="F15" s="35">
        <f>'[1]ม.6คณิต-2563'!F15</f>
        <v>2562</v>
      </c>
      <c r="G15" s="35">
        <f>'[1]ม.6คณิต-2563'!G15</f>
        <v>2563</v>
      </c>
      <c r="H15" s="35" t="str">
        <f>'[1]ม.6คณิต-2563'!H15</f>
        <v>58/59</v>
      </c>
      <c r="I15" s="35" t="str">
        <f>'[1]ม.6คณิต-2563'!I15</f>
        <v>59/60</v>
      </c>
      <c r="J15" s="35" t="str">
        <f>'[1]ม.6คณิต-2563'!J15</f>
        <v>60/61</v>
      </c>
      <c r="K15" s="35" t="str">
        <f>'[1]ม.6คณิต-2563'!K15</f>
        <v>61/62</v>
      </c>
      <c r="L15" s="35" t="str">
        <f>'[1]ม.6คณิต-2563'!L15</f>
        <v>62/63</v>
      </c>
      <c r="M15" s="10"/>
      <c r="N15" s="10"/>
      <c r="O15" s="10"/>
      <c r="P15" s="10"/>
      <c r="Q15" s="10"/>
    </row>
    <row r="16" spans="1:17" x14ac:dyDescent="0.45">
      <c r="A16" s="23" t="s">
        <v>13</v>
      </c>
      <c r="B16" s="36">
        <v>66</v>
      </c>
      <c r="C16" s="36">
        <v>68</v>
      </c>
      <c r="D16" s="36">
        <v>80.95</v>
      </c>
      <c r="E16" s="36">
        <v>71.2</v>
      </c>
      <c r="F16" s="36">
        <v>74</v>
      </c>
      <c r="G16" s="36">
        <v>83</v>
      </c>
      <c r="H16" s="120">
        <f>C16-B16</f>
        <v>2</v>
      </c>
      <c r="I16" s="120">
        <f>D16-C16</f>
        <v>12.950000000000003</v>
      </c>
      <c r="J16" s="120">
        <f>E16-D16</f>
        <v>-9.75</v>
      </c>
      <c r="K16" s="120">
        <f>F16-E16</f>
        <v>2.7999999999999972</v>
      </c>
      <c r="L16" s="120">
        <f>G16-F16</f>
        <v>9</v>
      </c>
      <c r="M16" s="27"/>
      <c r="N16" s="27"/>
      <c r="O16" s="27"/>
      <c r="P16" s="27"/>
      <c r="Q16" s="27"/>
    </row>
    <row r="17" spans="1:17" x14ac:dyDescent="0.45">
      <c r="A17" s="23" t="s">
        <v>14</v>
      </c>
      <c r="B17" s="36">
        <v>75</v>
      </c>
      <c r="C17" s="36">
        <v>84</v>
      </c>
      <c r="D17" s="36">
        <v>92</v>
      </c>
      <c r="E17" s="36">
        <v>94.8</v>
      </c>
      <c r="F17" s="36">
        <v>91.5</v>
      </c>
      <c r="G17" s="36">
        <v>97.95</v>
      </c>
      <c r="H17" s="120">
        <f t="shared" ref="H17:L19" si="1">C17-B17</f>
        <v>9</v>
      </c>
      <c r="I17" s="120">
        <f t="shared" si="1"/>
        <v>8</v>
      </c>
      <c r="J17" s="120">
        <f t="shared" si="1"/>
        <v>2.7999999999999972</v>
      </c>
      <c r="K17" s="120">
        <f t="shared" si="1"/>
        <v>-3.2999999999999972</v>
      </c>
      <c r="L17" s="120">
        <f t="shared" si="1"/>
        <v>6.4500000000000028</v>
      </c>
      <c r="M17" s="27"/>
      <c r="N17" s="27"/>
      <c r="O17" s="27"/>
      <c r="P17" s="27"/>
      <c r="Q17" s="27"/>
    </row>
    <row r="18" spans="1:17" x14ac:dyDescent="0.45">
      <c r="A18" s="23" t="s">
        <v>15</v>
      </c>
      <c r="B18" s="36">
        <v>90</v>
      </c>
      <c r="C18" s="36">
        <v>92</v>
      </c>
      <c r="D18" s="36">
        <v>96.8</v>
      </c>
      <c r="E18" s="36">
        <v>98.4</v>
      </c>
      <c r="F18" s="36">
        <v>100</v>
      </c>
      <c r="G18" s="36">
        <v>100</v>
      </c>
      <c r="H18" s="120">
        <f t="shared" si="1"/>
        <v>2</v>
      </c>
      <c r="I18" s="120">
        <f t="shared" si="1"/>
        <v>4.7999999999999972</v>
      </c>
      <c r="J18" s="120">
        <f t="shared" si="1"/>
        <v>1.6000000000000085</v>
      </c>
      <c r="K18" s="120">
        <f t="shared" si="1"/>
        <v>1.5999999999999943</v>
      </c>
      <c r="L18" s="120">
        <f t="shared" si="1"/>
        <v>0</v>
      </c>
      <c r="M18" s="27"/>
      <c r="N18" s="27"/>
      <c r="O18" s="27"/>
      <c r="P18" s="27"/>
      <c r="Q18" s="27"/>
    </row>
    <row r="19" spans="1:17" x14ac:dyDescent="0.45">
      <c r="A19" s="23" t="s">
        <v>16</v>
      </c>
      <c r="B19" s="36">
        <v>90</v>
      </c>
      <c r="C19" s="36">
        <v>92</v>
      </c>
      <c r="D19" s="36">
        <v>96.8</v>
      </c>
      <c r="E19" s="36">
        <v>98.4</v>
      </c>
      <c r="F19" s="36">
        <v>100</v>
      </c>
      <c r="G19" s="36">
        <v>100</v>
      </c>
      <c r="H19" s="120">
        <f t="shared" si="1"/>
        <v>2</v>
      </c>
      <c r="I19" s="120">
        <f t="shared" si="1"/>
        <v>4.7999999999999972</v>
      </c>
      <c r="J19" s="120">
        <f t="shared" si="1"/>
        <v>1.6000000000000085</v>
      </c>
      <c r="K19" s="120">
        <f t="shared" si="1"/>
        <v>1.5999999999999943</v>
      </c>
      <c r="L19" s="120">
        <f t="shared" si="1"/>
        <v>0</v>
      </c>
      <c r="M19" s="27"/>
      <c r="N19" s="27"/>
      <c r="O19" s="27"/>
      <c r="P19" s="27"/>
      <c r="Q19" s="27"/>
    </row>
    <row r="20" spans="1:17" x14ac:dyDescent="0.45">
      <c r="A20" s="28"/>
      <c r="B20" s="27"/>
      <c r="C20" s="27"/>
      <c r="D20" s="27"/>
      <c r="E20" s="38"/>
      <c r="F20" s="38"/>
      <c r="G20" s="38"/>
      <c r="H20" s="121"/>
      <c r="I20" s="121"/>
      <c r="J20" s="121"/>
      <c r="K20" s="121"/>
      <c r="L20" s="121"/>
      <c r="M20" s="27"/>
      <c r="N20" s="27"/>
      <c r="O20" s="27"/>
      <c r="P20" s="27"/>
      <c r="Q20" s="27"/>
    </row>
    <row r="21" spans="1:17" x14ac:dyDescent="0.45">
      <c r="A21" s="28"/>
      <c r="B21" s="27"/>
      <c r="C21" s="27"/>
      <c r="D21" s="27"/>
      <c r="E21" s="38"/>
      <c r="F21" s="38"/>
      <c r="G21" s="38"/>
      <c r="H21" s="121"/>
      <c r="I21" s="121"/>
      <c r="J21" s="121"/>
      <c r="K21" s="121"/>
      <c r="L21" s="121"/>
      <c r="M21" s="27"/>
      <c r="N21" s="27"/>
      <c r="O21" s="27"/>
      <c r="P21" s="27"/>
      <c r="Q21" s="27"/>
    </row>
    <row r="22" spans="1:17" x14ac:dyDescent="0.45">
      <c r="A22" s="28"/>
      <c r="B22" s="27"/>
      <c r="C22" s="27"/>
      <c r="D22" s="27"/>
      <c r="E22" s="38"/>
      <c r="F22" s="38"/>
      <c r="G22" s="38"/>
      <c r="H22" s="121"/>
      <c r="I22" s="121"/>
      <c r="J22" s="121"/>
      <c r="K22" s="121"/>
      <c r="L22" s="121"/>
      <c r="M22" s="27"/>
      <c r="N22" s="27"/>
      <c r="O22" s="27"/>
      <c r="P22" s="27"/>
      <c r="Q22" s="27"/>
    </row>
    <row r="23" spans="1:17" x14ac:dyDescent="0.45">
      <c r="A23" s="28"/>
      <c r="B23" s="27"/>
      <c r="C23" s="27"/>
      <c r="D23" s="27"/>
      <c r="E23" s="38"/>
      <c r="F23" s="38"/>
      <c r="G23" s="38"/>
      <c r="H23" s="121"/>
      <c r="I23" s="121"/>
      <c r="J23" s="121"/>
      <c r="K23" s="121"/>
      <c r="L23" s="121"/>
      <c r="M23" s="27"/>
      <c r="N23" s="27"/>
      <c r="O23" s="27"/>
      <c r="P23" s="27"/>
      <c r="Q23" s="27"/>
    </row>
    <row r="24" spans="1:17" x14ac:dyDescent="0.45">
      <c r="A24" s="28"/>
      <c r="B24" s="27"/>
      <c r="C24" s="27"/>
      <c r="D24" s="27"/>
      <c r="E24" s="38"/>
      <c r="F24" s="38"/>
      <c r="G24" s="38"/>
      <c r="H24" s="121"/>
      <c r="I24" s="121"/>
      <c r="J24" s="121"/>
      <c r="K24" s="121"/>
      <c r="L24" s="121"/>
      <c r="M24" s="27"/>
      <c r="N24" s="27"/>
      <c r="O24" s="27"/>
      <c r="P24" s="27"/>
      <c r="Q24" s="27"/>
    </row>
    <row r="25" spans="1:17" x14ac:dyDescent="0.45">
      <c r="A25" s="28"/>
      <c r="B25" s="27"/>
      <c r="C25" s="27"/>
      <c r="D25" s="27"/>
      <c r="E25" s="38"/>
      <c r="F25" s="38"/>
      <c r="G25" s="38"/>
      <c r="H25" s="121"/>
      <c r="I25" s="121"/>
      <c r="J25" s="121"/>
      <c r="K25" s="121"/>
      <c r="L25" s="121"/>
      <c r="M25" s="27"/>
      <c r="N25" s="27"/>
      <c r="O25" s="27"/>
      <c r="P25" s="27"/>
      <c r="Q25" s="27"/>
    </row>
    <row r="26" spans="1:17" x14ac:dyDescent="0.45">
      <c r="A26" s="28"/>
      <c r="B26" s="27"/>
      <c r="C26" s="27"/>
      <c r="D26" s="27"/>
      <c r="E26" s="38"/>
      <c r="F26" s="38"/>
      <c r="G26" s="38"/>
      <c r="H26" s="121"/>
      <c r="I26" s="121"/>
      <c r="J26" s="121"/>
      <c r="K26" s="121"/>
      <c r="L26" s="121"/>
      <c r="M26" s="27"/>
      <c r="N26" s="27"/>
      <c r="O26" s="27"/>
      <c r="P26" s="27"/>
      <c r="Q26" s="27"/>
    </row>
    <row r="27" spans="1:17" x14ac:dyDescent="0.45">
      <c r="A27" s="28"/>
      <c r="B27" s="27"/>
      <c r="C27" s="27"/>
      <c r="D27" s="27"/>
      <c r="E27" s="38"/>
      <c r="F27" s="38"/>
      <c r="G27" s="38"/>
      <c r="H27" s="121"/>
      <c r="I27" s="121"/>
      <c r="J27" s="121"/>
      <c r="K27" s="121"/>
      <c r="L27" s="121"/>
      <c r="M27" s="27"/>
      <c r="N27" s="27"/>
      <c r="O27" s="27"/>
      <c r="P27" s="27"/>
      <c r="Q27" s="27"/>
    </row>
    <row r="28" spans="1:17" x14ac:dyDescent="0.45">
      <c r="A28" s="28"/>
      <c r="B28" s="27"/>
      <c r="C28" s="27"/>
      <c r="D28" s="27"/>
      <c r="E28" s="38"/>
      <c r="F28" s="38"/>
      <c r="G28" s="38"/>
      <c r="H28" s="121"/>
      <c r="I28" s="121"/>
      <c r="J28" s="121"/>
      <c r="K28" s="121"/>
      <c r="L28" s="121"/>
      <c r="M28" s="27"/>
      <c r="N28" s="27"/>
      <c r="O28" s="27"/>
      <c r="P28" s="27"/>
      <c r="Q28" s="27"/>
    </row>
    <row r="29" spans="1:17" x14ac:dyDescent="0.45">
      <c r="A29" s="28"/>
      <c r="B29" s="27"/>
      <c r="C29" s="27"/>
      <c r="D29" s="27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  <c r="Q29" s="27"/>
    </row>
    <row r="30" spans="1:17" ht="23.25" x14ac:dyDescent="0.5">
      <c r="A30" s="1" t="str">
        <f>'[1]ม.6คณิต-2563'!A30:L30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  <c r="Q30" s="27"/>
    </row>
    <row r="31" spans="1:17" ht="23.25" x14ac:dyDescent="0.5">
      <c r="A31" s="6" t="s">
        <v>244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  <c r="Q31" s="27"/>
    </row>
    <row r="32" spans="1:17" ht="23.25" x14ac:dyDescent="0.5">
      <c r="A32" s="251"/>
      <c r="B32" s="252"/>
      <c r="C32" s="252"/>
      <c r="D32" s="252"/>
      <c r="E32" s="253" t="s">
        <v>21</v>
      </c>
      <c r="F32" s="253"/>
      <c r="G32" s="252" t="str">
        <f>G12</f>
        <v>วิชาวิทยาศาสตร์</v>
      </c>
      <c r="H32" s="252"/>
      <c r="I32" s="252"/>
      <c r="J32" s="252"/>
      <c r="K32" s="252"/>
      <c r="L32" s="255"/>
      <c r="M32" s="27"/>
      <c r="N32" s="27"/>
      <c r="O32" s="27"/>
      <c r="P32" s="27"/>
      <c r="Q32" s="27"/>
    </row>
    <row r="33" spans="1:17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  <c r="Q33" s="27"/>
    </row>
    <row r="34" spans="1:17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  <c r="Q34" s="27"/>
    </row>
    <row r="35" spans="1:17" ht="23.25" x14ac:dyDescent="0.5">
      <c r="A35" s="19"/>
      <c r="B35" s="35">
        <f>'[1]ม.6คณิต-2563'!B35</f>
        <v>2558</v>
      </c>
      <c r="C35" s="35">
        <f>'[1]ม.6คณิต-2563'!C35</f>
        <v>2559</v>
      </c>
      <c r="D35" s="35">
        <f>'[1]ม.6คณิต-2563'!D35</f>
        <v>2560</v>
      </c>
      <c r="E35" s="35">
        <f>'[1]ม.6คณิต-2563'!E35</f>
        <v>2561</v>
      </c>
      <c r="F35" s="35">
        <f>'[1]ม.6คณิต-2563'!F35</f>
        <v>2562</v>
      </c>
      <c r="G35" s="35">
        <f>'[1]ม.6คณิต-2563'!G35</f>
        <v>2563</v>
      </c>
      <c r="H35" s="35" t="str">
        <f>'[1]ม.6คณิต-2563'!H35</f>
        <v>58/59</v>
      </c>
      <c r="I35" s="35" t="str">
        <f>'[1]ม.6คณิต-2563'!I35</f>
        <v>59/60</v>
      </c>
      <c r="J35" s="35" t="str">
        <f>'[1]ม.6คณิต-2563'!J35</f>
        <v>60/61</v>
      </c>
      <c r="K35" s="35" t="str">
        <f>'[1]ม.6คณิต-2563'!K35</f>
        <v>61/62</v>
      </c>
      <c r="L35" s="35" t="str">
        <f>'[1]ม.6คณิต-2563'!L35</f>
        <v>62/63</v>
      </c>
      <c r="M35" s="27"/>
      <c r="N35" s="27"/>
      <c r="O35" s="27"/>
      <c r="P35" s="27"/>
      <c r="Q35" s="27"/>
    </row>
    <row r="36" spans="1:17" x14ac:dyDescent="0.45">
      <c r="A36" s="23" t="s">
        <v>13</v>
      </c>
      <c r="B36" s="36">
        <v>18</v>
      </c>
      <c r="C36" s="36">
        <v>17</v>
      </c>
      <c r="D36" s="36">
        <v>15.3</v>
      </c>
      <c r="E36" s="36">
        <v>12.8</v>
      </c>
      <c r="F36" s="36">
        <v>6</v>
      </c>
      <c r="G36" s="36">
        <v>8.8000000000000007</v>
      </c>
      <c r="H36" s="120">
        <f>C36-B36</f>
        <v>-1</v>
      </c>
      <c r="I36" s="120">
        <f>D36-C36</f>
        <v>-1.6999999999999993</v>
      </c>
      <c r="J36" s="120">
        <f>E36-D36</f>
        <v>-2.5</v>
      </c>
      <c r="K36" s="120">
        <f>F36-E36</f>
        <v>-6.8000000000000007</v>
      </c>
      <c r="L36" s="120">
        <f>G36-F36</f>
        <v>2.8000000000000007</v>
      </c>
      <c r="M36" s="27"/>
      <c r="N36" s="27"/>
      <c r="O36" s="27"/>
      <c r="P36" s="27"/>
      <c r="Q36" s="27"/>
    </row>
    <row r="37" spans="1:17" x14ac:dyDescent="0.45">
      <c r="A37" s="23" t="s">
        <v>14</v>
      </c>
      <c r="B37" s="36">
        <v>12</v>
      </c>
      <c r="C37" s="36">
        <v>6</v>
      </c>
      <c r="D37" s="36">
        <v>6.05</v>
      </c>
      <c r="E37" s="36">
        <v>7.2</v>
      </c>
      <c r="F37" s="36">
        <v>4</v>
      </c>
      <c r="G37" s="36">
        <v>4.4000000000000004</v>
      </c>
      <c r="H37" s="120">
        <f t="shared" ref="H37:L39" si="2">C37-B37</f>
        <v>-6</v>
      </c>
      <c r="I37" s="120">
        <f t="shared" si="2"/>
        <v>4.9999999999999822E-2</v>
      </c>
      <c r="J37" s="120">
        <f t="shared" si="2"/>
        <v>1.1500000000000004</v>
      </c>
      <c r="K37" s="120">
        <f t="shared" si="2"/>
        <v>-3.2</v>
      </c>
      <c r="L37" s="120">
        <f t="shared" si="2"/>
        <v>0.40000000000000036</v>
      </c>
      <c r="M37" s="27"/>
      <c r="N37" s="27"/>
      <c r="O37" s="27"/>
      <c r="P37" s="27"/>
      <c r="Q37" s="27"/>
    </row>
    <row r="38" spans="1:17" x14ac:dyDescent="0.45">
      <c r="A38" s="23" t="s">
        <v>15</v>
      </c>
      <c r="B38" s="36">
        <v>0</v>
      </c>
      <c r="C38" s="36">
        <v>0</v>
      </c>
      <c r="D38" s="36">
        <v>1.6</v>
      </c>
      <c r="E38" s="36">
        <v>1.6</v>
      </c>
      <c r="F38" s="36">
        <v>0</v>
      </c>
      <c r="G38" s="36">
        <v>0</v>
      </c>
      <c r="H38" s="120">
        <f t="shared" si="2"/>
        <v>0</v>
      </c>
      <c r="I38" s="120">
        <f t="shared" si="2"/>
        <v>1.6</v>
      </c>
      <c r="J38" s="120">
        <f t="shared" si="2"/>
        <v>0</v>
      </c>
      <c r="K38" s="120">
        <f t="shared" si="2"/>
        <v>-1.6</v>
      </c>
      <c r="L38" s="120">
        <f t="shared" si="2"/>
        <v>0</v>
      </c>
      <c r="M38" s="27"/>
      <c r="N38" s="27"/>
      <c r="O38" s="27"/>
      <c r="P38" s="27"/>
      <c r="Q38" s="27"/>
    </row>
    <row r="39" spans="1:17" x14ac:dyDescent="0.45">
      <c r="A39" s="23" t="s">
        <v>16</v>
      </c>
      <c r="B39" s="36">
        <v>0</v>
      </c>
      <c r="C39" s="36">
        <v>0</v>
      </c>
      <c r="D39" s="36">
        <v>1.6</v>
      </c>
      <c r="E39" s="36">
        <v>1.6</v>
      </c>
      <c r="F39" s="36">
        <v>0</v>
      </c>
      <c r="G39" s="36">
        <v>0</v>
      </c>
      <c r="H39" s="120">
        <f t="shared" si="2"/>
        <v>0</v>
      </c>
      <c r="I39" s="120">
        <f t="shared" si="2"/>
        <v>1.6</v>
      </c>
      <c r="J39" s="120">
        <f t="shared" si="2"/>
        <v>0</v>
      </c>
      <c r="K39" s="120">
        <f t="shared" si="2"/>
        <v>-1.6</v>
      </c>
      <c r="L39" s="120">
        <f t="shared" si="2"/>
        <v>0</v>
      </c>
      <c r="M39" s="27"/>
      <c r="N39" s="27"/>
      <c r="O39" s="27"/>
      <c r="P39" s="27"/>
      <c r="Q39" s="27"/>
    </row>
    <row r="40" spans="1:17" ht="23.25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3.25" x14ac:dyDescent="0.5">
      <c r="A41" s="251"/>
      <c r="B41" s="252"/>
      <c r="C41" s="252"/>
      <c r="D41" s="252"/>
      <c r="E41" s="253" t="s">
        <v>24</v>
      </c>
      <c r="F41" s="253"/>
      <c r="G41" s="252" t="str">
        <f>G32</f>
        <v>วิชาวิทยาศาสตร์</v>
      </c>
      <c r="H41" s="252"/>
      <c r="I41" s="252"/>
      <c r="J41" s="252"/>
      <c r="K41" s="252"/>
      <c r="L41" s="255"/>
      <c r="M41" s="4"/>
      <c r="N41" s="4"/>
      <c r="O41" s="4"/>
      <c r="P41" s="4"/>
      <c r="Q41" s="4"/>
    </row>
    <row r="42" spans="1:17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  <c r="Q42" s="4"/>
    </row>
    <row r="43" spans="1:17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  <c r="Q43" s="4"/>
    </row>
    <row r="44" spans="1:17" ht="23.25" x14ac:dyDescent="0.5">
      <c r="A44" s="19"/>
      <c r="B44" s="35">
        <f>'[1]ม.6คณิต-2563'!B44</f>
        <v>2558</v>
      </c>
      <c r="C44" s="35">
        <f>'[1]ม.6คณิต-2563'!C44</f>
        <v>2559</v>
      </c>
      <c r="D44" s="35">
        <f>'[1]ม.6คณิต-2563'!D44</f>
        <v>2560</v>
      </c>
      <c r="E44" s="35">
        <f>'[1]ม.6คณิต-2563'!E44</f>
        <v>2561</v>
      </c>
      <c r="F44" s="35">
        <f>'[1]ม.6คณิต-2563'!F44</f>
        <v>2562</v>
      </c>
      <c r="G44" s="35">
        <f>'[1]ม.6คณิต-2563'!G44</f>
        <v>2563</v>
      </c>
      <c r="H44" s="35" t="str">
        <f>'[1]ม.6คณิต-2563'!H44</f>
        <v>58/59</v>
      </c>
      <c r="I44" s="35" t="str">
        <f>'[1]ม.6คณิต-2563'!I44</f>
        <v>59/60</v>
      </c>
      <c r="J44" s="35" t="str">
        <f>'[1]ม.6คณิต-2563'!J44</f>
        <v>60/61</v>
      </c>
      <c r="K44" s="35" t="str">
        <f>'[1]ม.6คณิต-2563'!K44</f>
        <v>61/62</v>
      </c>
      <c r="L44" s="35" t="str">
        <f>'[1]ม.6คณิต-2563'!L44</f>
        <v>62/63</v>
      </c>
      <c r="M44" s="4"/>
      <c r="N44" s="4"/>
      <c r="O44" s="4"/>
      <c r="P44" s="4"/>
      <c r="Q44" s="4"/>
    </row>
    <row r="45" spans="1:17" ht="23.25" x14ac:dyDescent="0.5">
      <c r="A45" s="23" t="s">
        <v>13</v>
      </c>
      <c r="B45" s="36">
        <v>38.15</v>
      </c>
      <c r="C45" s="36">
        <v>36.61</v>
      </c>
      <c r="D45" s="36">
        <v>35.880000000000003</v>
      </c>
      <c r="E45" s="36">
        <v>34.86</v>
      </c>
      <c r="F45" s="36">
        <v>32.520000000000003</v>
      </c>
      <c r="G45" s="36">
        <v>41.21</v>
      </c>
      <c r="H45" s="120">
        <f>C45-B45</f>
        <v>-1.5399999999999991</v>
      </c>
      <c r="I45" s="120">
        <f>D45-C45</f>
        <v>-0.72999999999999687</v>
      </c>
      <c r="J45" s="120">
        <f>E45-D45</f>
        <v>-1.0200000000000031</v>
      </c>
      <c r="K45" s="120">
        <f>F45-E45</f>
        <v>-2.3399999999999963</v>
      </c>
      <c r="L45" s="120">
        <f>G45-F45</f>
        <v>8.6899999999999977</v>
      </c>
      <c r="M45" s="4"/>
      <c r="N45" s="4"/>
      <c r="O45" s="4"/>
      <c r="P45" s="4"/>
      <c r="Q45" s="4"/>
    </row>
    <row r="46" spans="1:17" ht="23.25" x14ac:dyDescent="0.5">
      <c r="A46" s="23" t="s">
        <v>14</v>
      </c>
      <c r="B46" s="36">
        <v>34.49</v>
      </c>
      <c r="C46" s="36">
        <v>33.700000000000003</v>
      </c>
      <c r="D46" s="36">
        <v>31.61</v>
      </c>
      <c r="E46" s="36">
        <v>32.4</v>
      </c>
      <c r="F46" s="36">
        <v>30.49</v>
      </c>
      <c r="G46" s="36">
        <v>34.880000000000003</v>
      </c>
      <c r="H46" s="120">
        <f t="shared" ref="H46:L48" si="3">C46-B46</f>
        <v>-0.78999999999999915</v>
      </c>
      <c r="I46" s="120">
        <f t="shared" si="3"/>
        <v>-2.0900000000000034</v>
      </c>
      <c r="J46" s="120">
        <f t="shared" si="3"/>
        <v>0.78999999999999915</v>
      </c>
      <c r="K46" s="120">
        <f t="shared" si="3"/>
        <v>-1.9100000000000001</v>
      </c>
      <c r="L46" s="120">
        <f t="shared" si="3"/>
        <v>4.3900000000000041</v>
      </c>
      <c r="M46" s="4"/>
      <c r="N46" s="4"/>
      <c r="O46" s="4"/>
      <c r="P46" s="4"/>
      <c r="Q46" s="4"/>
    </row>
    <row r="47" spans="1:17" ht="23.25" x14ac:dyDescent="0.5">
      <c r="A47" s="23" t="s">
        <v>15</v>
      </c>
      <c r="B47" s="36">
        <v>33.549999999999997</v>
      </c>
      <c r="C47" s="36">
        <v>31.77</v>
      </c>
      <c r="D47" s="36">
        <v>29.48</v>
      </c>
      <c r="E47" s="36">
        <v>30.75</v>
      </c>
      <c r="F47" s="36">
        <v>29.4</v>
      </c>
      <c r="G47" s="36">
        <v>33.04</v>
      </c>
      <c r="H47" s="120">
        <f t="shared" si="3"/>
        <v>-1.7799999999999976</v>
      </c>
      <c r="I47" s="120">
        <f t="shared" si="3"/>
        <v>-2.2899999999999991</v>
      </c>
      <c r="J47" s="120">
        <f t="shared" si="3"/>
        <v>1.2699999999999996</v>
      </c>
      <c r="K47" s="120">
        <f t="shared" si="3"/>
        <v>-1.3500000000000014</v>
      </c>
      <c r="L47" s="120">
        <f t="shared" si="3"/>
        <v>3.6400000000000006</v>
      </c>
      <c r="M47" s="4"/>
      <c r="N47" s="4"/>
      <c r="O47" s="4"/>
      <c r="P47" s="4"/>
      <c r="Q47" s="4"/>
    </row>
    <row r="48" spans="1:17" ht="23.25" x14ac:dyDescent="0.5">
      <c r="A48" s="23" t="s">
        <v>16</v>
      </c>
      <c r="B48" s="36">
        <v>33.4</v>
      </c>
      <c r="C48" s="36">
        <v>31.62</v>
      </c>
      <c r="D48" s="36">
        <v>29.37</v>
      </c>
      <c r="E48" s="36">
        <v>30.51</v>
      </c>
      <c r="F48" s="36">
        <v>29.2</v>
      </c>
      <c r="G48" s="36">
        <v>32.68</v>
      </c>
      <c r="H48" s="120">
        <f t="shared" si="3"/>
        <v>-1.7799999999999976</v>
      </c>
      <c r="I48" s="120">
        <f t="shared" si="3"/>
        <v>-2.25</v>
      </c>
      <c r="J48" s="120">
        <f t="shared" si="3"/>
        <v>1.1400000000000006</v>
      </c>
      <c r="K48" s="120">
        <f t="shared" si="3"/>
        <v>-1.3100000000000023</v>
      </c>
      <c r="L48" s="120">
        <f t="shared" si="3"/>
        <v>3.4800000000000004</v>
      </c>
      <c r="M48" s="4"/>
      <c r="N48" s="4"/>
      <c r="O48" s="4"/>
      <c r="P48" s="4"/>
      <c r="Q48" s="4"/>
    </row>
    <row r="49" spans="1:17" ht="10.5" customHeight="1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3.25" x14ac:dyDescent="0.5">
      <c r="A50" s="251" t="s">
        <v>81</v>
      </c>
      <c r="B50" s="252"/>
      <c r="C50" s="252"/>
      <c r="D50" s="252"/>
      <c r="E50" s="253" t="s">
        <v>212</v>
      </c>
      <c r="F50" s="253"/>
      <c r="G50" s="252" t="str">
        <f>G41</f>
        <v>วิชาวิทยาศาสตร์</v>
      </c>
      <c r="H50" s="252"/>
      <c r="I50" s="252" t="s">
        <v>213</v>
      </c>
      <c r="J50" s="252"/>
      <c r="K50" s="252"/>
      <c r="L50" s="255"/>
      <c r="M50" s="4"/>
      <c r="N50" s="4"/>
      <c r="O50" s="4"/>
      <c r="P50" s="4"/>
      <c r="Q50" s="4"/>
    </row>
    <row r="51" spans="1:17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  <c r="Q51" s="27"/>
    </row>
    <row r="52" spans="1:17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  <c r="Q52" s="27"/>
    </row>
    <row r="53" spans="1:17" ht="23.25" x14ac:dyDescent="0.5">
      <c r="A53" s="19"/>
      <c r="B53" s="35">
        <f>'[1]ม.6คณิต-2563'!B53</f>
        <v>2558</v>
      </c>
      <c r="C53" s="35">
        <f>'[1]ม.6คณิต-2563'!C53</f>
        <v>2559</v>
      </c>
      <c r="D53" s="35">
        <f>'[1]ม.6คณิต-2563'!D53</f>
        <v>2560</v>
      </c>
      <c r="E53" s="35">
        <f>'[1]ม.6คณิต-2563'!E53</f>
        <v>2561</v>
      </c>
      <c r="F53" s="35">
        <f>'[1]ม.6คณิต-2563'!F53</f>
        <v>2562</v>
      </c>
      <c r="G53" s="35">
        <f>'[1]ม.6คณิต-2563'!G53</f>
        <v>2563</v>
      </c>
      <c r="H53" s="35" t="str">
        <f>'[1]ม.6คณิต-2563'!H53</f>
        <v>58/59</v>
      </c>
      <c r="I53" s="35" t="str">
        <f>'[1]ม.6คณิต-2563'!I53</f>
        <v>59/60</v>
      </c>
      <c r="J53" s="35" t="str">
        <f>'[1]ม.6คณิต-2563'!J53</f>
        <v>60/61</v>
      </c>
      <c r="K53" s="35" t="str">
        <f>'[1]ม.6คณิต-2563'!K53</f>
        <v>61/62</v>
      </c>
      <c r="L53" s="35" t="str">
        <f>'[1]ม.6คณิต-2563'!L53</f>
        <v>62/63</v>
      </c>
      <c r="M53" s="27"/>
      <c r="N53" s="27"/>
      <c r="O53" s="27"/>
      <c r="P53" s="27"/>
      <c r="Q53" s="27"/>
    </row>
    <row r="54" spans="1:17" x14ac:dyDescent="0.45">
      <c r="A54" s="23" t="s">
        <v>14</v>
      </c>
      <c r="B54" s="42">
        <f t="shared" ref="B54:G54" si="4">B45-B46</f>
        <v>3.6599999999999966</v>
      </c>
      <c r="C54" s="42">
        <f t="shared" si="4"/>
        <v>2.9099999999999966</v>
      </c>
      <c r="D54" s="42">
        <f t="shared" si="4"/>
        <v>4.2700000000000031</v>
      </c>
      <c r="E54" s="42">
        <f t="shared" si="4"/>
        <v>2.4600000000000009</v>
      </c>
      <c r="F54" s="42">
        <f t="shared" si="4"/>
        <v>2.0300000000000047</v>
      </c>
      <c r="G54" s="42">
        <f t="shared" si="4"/>
        <v>6.3299999999999983</v>
      </c>
      <c r="H54" s="96">
        <f>C54-B54</f>
        <v>-0.75</v>
      </c>
      <c r="I54" s="96">
        <f t="shared" ref="I54:L56" si="5">D54-C54</f>
        <v>1.3600000000000065</v>
      </c>
      <c r="J54" s="96">
        <f t="shared" si="5"/>
        <v>-1.8100000000000023</v>
      </c>
      <c r="K54" s="96">
        <f t="shared" si="5"/>
        <v>-0.42999999999999616</v>
      </c>
      <c r="L54" s="96">
        <f t="shared" si="5"/>
        <v>4.2999999999999936</v>
      </c>
      <c r="M54" s="27"/>
      <c r="N54" s="27"/>
      <c r="O54" s="27"/>
      <c r="P54" s="27"/>
      <c r="Q54" s="27"/>
    </row>
    <row r="55" spans="1:17" x14ac:dyDescent="0.45">
      <c r="A55" s="23" t="s">
        <v>15</v>
      </c>
      <c r="B55" s="42">
        <f t="shared" ref="B55:G55" si="6">B45-B47</f>
        <v>4.6000000000000014</v>
      </c>
      <c r="C55" s="42">
        <f t="shared" si="6"/>
        <v>4.84</v>
      </c>
      <c r="D55" s="42">
        <f t="shared" si="6"/>
        <v>6.4000000000000021</v>
      </c>
      <c r="E55" s="42">
        <f t="shared" si="6"/>
        <v>4.1099999999999994</v>
      </c>
      <c r="F55" s="42">
        <f t="shared" si="6"/>
        <v>3.1200000000000045</v>
      </c>
      <c r="G55" s="42">
        <f t="shared" si="6"/>
        <v>8.1700000000000017</v>
      </c>
      <c r="H55" s="96">
        <f t="shared" ref="H55:H56" si="7">C55-B55</f>
        <v>0.23999999999999844</v>
      </c>
      <c r="I55" s="96">
        <f t="shared" si="5"/>
        <v>1.5600000000000023</v>
      </c>
      <c r="J55" s="96">
        <f t="shared" si="5"/>
        <v>-2.2900000000000027</v>
      </c>
      <c r="K55" s="96">
        <f t="shared" si="5"/>
        <v>-0.98999999999999488</v>
      </c>
      <c r="L55" s="96">
        <f t="shared" si="5"/>
        <v>5.0499999999999972</v>
      </c>
      <c r="M55" s="27"/>
      <c r="N55" s="27"/>
      <c r="O55" s="27"/>
      <c r="P55" s="27"/>
      <c r="Q55" s="27"/>
    </row>
    <row r="56" spans="1:17" x14ac:dyDescent="0.45">
      <c r="A56" s="23" t="s">
        <v>16</v>
      </c>
      <c r="B56" s="42">
        <f t="shared" ref="B56:G56" si="8">B45-B48</f>
        <v>4.75</v>
      </c>
      <c r="C56" s="42">
        <f t="shared" si="8"/>
        <v>4.9899999999999984</v>
      </c>
      <c r="D56" s="42">
        <f t="shared" si="8"/>
        <v>6.5100000000000016</v>
      </c>
      <c r="E56" s="42">
        <f t="shared" si="8"/>
        <v>4.3499999999999979</v>
      </c>
      <c r="F56" s="42">
        <f t="shared" si="8"/>
        <v>3.3200000000000038</v>
      </c>
      <c r="G56" s="42">
        <f t="shared" si="8"/>
        <v>8.5300000000000011</v>
      </c>
      <c r="H56" s="96">
        <f t="shared" si="7"/>
        <v>0.23999999999999844</v>
      </c>
      <c r="I56" s="96">
        <f t="shared" si="5"/>
        <v>1.5200000000000031</v>
      </c>
      <c r="J56" s="96">
        <f t="shared" si="5"/>
        <v>-2.1600000000000037</v>
      </c>
      <c r="K56" s="96">
        <f t="shared" si="5"/>
        <v>-1.029999999999994</v>
      </c>
      <c r="L56" s="96">
        <f t="shared" si="5"/>
        <v>5.2099999999999973</v>
      </c>
      <c r="M56" s="27"/>
      <c r="N56" s="27"/>
      <c r="O56" s="27"/>
      <c r="P56" s="27"/>
      <c r="Q56" s="27"/>
    </row>
    <row r="57" spans="1:17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  <c r="Q57" s="27"/>
    </row>
    <row r="58" spans="1:17" ht="23.25" x14ac:dyDescent="0.5">
      <c r="A58" s="1" t="str">
        <f>'[1]ม.6คณิต-2563'!A58:M58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  <c r="Q58" s="27"/>
    </row>
    <row r="59" spans="1:17" ht="23.25" x14ac:dyDescent="0.5">
      <c r="A59" s="6" t="s">
        <v>244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  <c r="Q59" s="27"/>
    </row>
    <row r="60" spans="1:17" ht="26.25" x14ac:dyDescent="0.55000000000000004">
      <c r="A60" s="256"/>
      <c r="B60" s="257"/>
      <c r="C60" s="257"/>
      <c r="D60" s="257"/>
      <c r="E60" s="258" t="s">
        <v>34</v>
      </c>
      <c r="F60" s="258"/>
      <c r="G60" s="257" t="str">
        <f>G50</f>
        <v>วิชาวิทยาศาสตร์</v>
      </c>
      <c r="H60" s="257"/>
      <c r="I60" s="257"/>
      <c r="J60" s="257"/>
      <c r="K60" s="257"/>
      <c r="L60" s="257"/>
      <c r="M60" s="260"/>
      <c r="N60" s="27"/>
      <c r="O60" s="27"/>
      <c r="P60" s="27"/>
      <c r="Q60" s="27"/>
    </row>
    <row r="61" spans="1:17" ht="23.25" x14ac:dyDescent="0.5">
      <c r="A61" s="15" t="s">
        <v>3</v>
      </c>
      <c r="B61" s="122" t="s">
        <v>29</v>
      </c>
      <c r="C61" s="123"/>
      <c r="D61" s="123"/>
      <c r="E61" s="123"/>
      <c r="F61" s="123"/>
      <c r="G61" s="124"/>
      <c r="H61" s="47" t="s">
        <v>30</v>
      </c>
      <c r="I61" s="48"/>
      <c r="J61" s="48"/>
      <c r="K61" s="48"/>
      <c r="L61" s="48"/>
      <c r="M61" s="49"/>
      <c r="N61" s="27"/>
      <c r="O61" s="27"/>
      <c r="P61" s="27"/>
      <c r="Q61" s="27"/>
    </row>
    <row r="62" spans="1:17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  <c r="Q62" s="27"/>
    </row>
    <row r="63" spans="1:17" ht="23.25" x14ac:dyDescent="0.5">
      <c r="A63" s="19"/>
      <c r="B63" s="35">
        <f>'[1]ม.6คณิต-2563'!B63</f>
        <v>2558</v>
      </c>
      <c r="C63" s="35">
        <f>'[1]ม.6คณิต-2563'!C63</f>
        <v>2559</v>
      </c>
      <c r="D63" s="35">
        <f>'[1]ม.6คณิต-2563'!D63</f>
        <v>2560</v>
      </c>
      <c r="E63" s="35">
        <f>'[1]ม.6คณิต-2563'!E63</f>
        <v>2561</v>
      </c>
      <c r="F63" s="35">
        <f>'[1]ม.6คณิต-2563'!F63</f>
        <v>2562</v>
      </c>
      <c r="G63" s="35">
        <f>'[1]ม.6คณิต-2563'!G63</f>
        <v>2563</v>
      </c>
      <c r="H63" s="35">
        <f>'[1]ม.6คณิต-2563'!H63</f>
        <v>2558</v>
      </c>
      <c r="I63" s="35">
        <f>'[1]ม.6คณิต-2563'!I63</f>
        <v>2559</v>
      </c>
      <c r="J63" s="35">
        <f>'[1]ม.6คณิต-2563'!J63</f>
        <v>2560</v>
      </c>
      <c r="K63" s="35">
        <f>'[1]ม.6คณิต-2563'!K63</f>
        <v>2561</v>
      </c>
      <c r="L63" s="35">
        <f>'[1]ม.6คณิต-2563'!L63</f>
        <v>2562</v>
      </c>
      <c r="M63" s="35">
        <f>'[1]ม.6คณิต-2563'!M63</f>
        <v>2563</v>
      </c>
      <c r="N63" s="27"/>
      <c r="O63" s="27"/>
      <c r="P63" s="27"/>
      <c r="Q63" s="27"/>
    </row>
    <row r="64" spans="1:17" ht="25.5" x14ac:dyDescent="0.45">
      <c r="A64" s="23" t="s">
        <v>13</v>
      </c>
      <c r="B64" s="276">
        <v>8.2100000000000009</v>
      </c>
      <c r="C64" s="276">
        <v>9.15</v>
      </c>
      <c r="D64" s="276">
        <v>12.39</v>
      </c>
      <c r="E64" s="276">
        <v>10</v>
      </c>
      <c r="F64" s="276">
        <v>10.4</v>
      </c>
      <c r="G64" s="276">
        <v>13.26</v>
      </c>
      <c r="H64" s="276">
        <v>38</v>
      </c>
      <c r="I64" s="276">
        <v>36</v>
      </c>
      <c r="J64" s="276">
        <v>33.1</v>
      </c>
      <c r="K64" s="276">
        <v>34</v>
      </c>
      <c r="L64" s="276">
        <v>30.5</v>
      </c>
      <c r="M64" s="276">
        <v>41.2</v>
      </c>
      <c r="N64" s="27"/>
      <c r="O64" s="27"/>
      <c r="P64" s="27"/>
      <c r="Q64" s="27"/>
    </row>
    <row r="65" spans="1:17" ht="25.5" x14ac:dyDescent="0.45">
      <c r="A65" s="23" t="s">
        <v>14</v>
      </c>
      <c r="B65" s="276">
        <v>8.89</v>
      </c>
      <c r="C65" s="276">
        <v>9.49</v>
      </c>
      <c r="D65" s="276">
        <v>13.27</v>
      </c>
      <c r="E65" s="276">
        <v>12.4</v>
      </c>
      <c r="F65" s="276">
        <v>12.31</v>
      </c>
      <c r="G65" s="276">
        <v>13.67</v>
      </c>
      <c r="H65" s="276">
        <v>33</v>
      </c>
      <c r="I65" s="276">
        <v>32</v>
      </c>
      <c r="J65" s="276">
        <v>28.3</v>
      </c>
      <c r="K65" s="276">
        <v>30</v>
      </c>
      <c r="L65" s="276">
        <v>28</v>
      </c>
      <c r="M65" s="276">
        <v>32.700000000000003</v>
      </c>
      <c r="N65" s="27"/>
      <c r="O65" s="27"/>
      <c r="P65" s="27"/>
      <c r="Q65" s="27"/>
    </row>
    <row r="66" spans="1:17" ht="25.5" x14ac:dyDescent="0.45">
      <c r="A66" s="23" t="s">
        <v>31</v>
      </c>
      <c r="B66" s="276">
        <v>8.3000000000000007</v>
      </c>
      <c r="C66" s="276">
        <v>8.7899999999999991</v>
      </c>
      <c r="D66" s="276">
        <v>11.91</v>
      </c>
      <c r="E66" s="276">
        <v>10.91</v>
      </c>
      <c r="F66" s="276">
        <v>11.34</v>
      </c>
      <c r="G66" s="276">
        <v>12.97</v>
      </c>
      <c r="H66" s="276">
        <v>32</v>
      </c>
      <c r="I66" s="276">
        <v>30</v>
      </c>
      <c r="J66" s="276">
        <v>26.7</v>
      </c>
      <c r="K66" s="276">
        <v>28.8</v>
      </c>
      <c r="L66" s="276">
        <v>27.5</v>
      </c>
      <c r="M66" s="276">
        <v>30.5</v>
      </c>
      <c r="N66" s="27"/>
      <c r="O66" s="27"/>
      <c r="P66" s="27"/>
      <c r="Q66" s="27"/>
    </row>
    <row r="67" spans="1:17" ht="25.5" x14ac:dyDescent="0.45">
      <c r="A67" s="23" t="s">
        <v>90</v>
      </c>
      <c r="B67" s="276">
        <v>8.43</v>
      </c>
      <c r="C67" s="276">
        <v>8.9600000000000009</v>
      </c>
      <c r="D67" s="276">
        <v>12.03</v>
      </c>
      <c r="E67" s="276">
        <v>11.08</v>
      </c>
      <c r="F67" s="276">
        <v>11.47</v>
      </c>
      <c r="G67" s="276">
        <v>13.07</v>
      </c>
      <c r="H67" s="276">
        <v>32</v>
      </c>
      <c r="I67" s="276">
        <v>30</v>
      </c>
      <c r="J67" s="276">
        <v>26.35</v>
      </c>
      <c r="K67" s="276">
        <v>28.8</v>
      </c>
      <c r="L67" s="276">
        <v>27</v>
      </c>
      <c r="M67" s="276">
        <v>30.5</v>
      </c>
      <c r="N67" s="27"/>
      <c r="O67" s="27"/>
      <c r="P67" s="27"/>
      <c r="Q67" s="27"/>
    </row>
    <row r="68" spans="1:17" x14ac:dyDescent="0.45">
      <c r="A68" s="28"/>
      <c r="B68" s="29"/>
      <c r="C68" s="29"/>
      <c r="D68" s="29"/>
      <c r="E68" s="29"/>
      <c r="F68" s="29"/>
      <c r="G68" s="29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6.25" x14ac:dyDescent="0.55000000000000004">
      <c r="A69" s="44" t="s">
        <v>246</v>
      </c>
      <c r="B69" s="45"/>
      <c r="C69" s="45"/>
      <c r="D69" s="45"/>
      <c r="E69" s="45"/>
      <c r="F69" s="45"/>
      <c r="G69" s="46"/>
      <c r="H69" s="53"/>
      <c r="I69" s="53"/>
      <c r="J69" s="53"/>
      <c r="K69" s="53"/>
      <c r="L69" s="53"/>
      <c r="M69" s="27"/>
      <c r="N69" s="27"/>
      <c r="O69" s="27"/>
      <c r="P69" s="27"/>
      <c r="Q69" s="27"/>
    </row>
    <row r="70" spans="1:17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27"/>
      <c r="N70" s="27"/>
      <c r="O70" s="27"/>
      <c r="P70" s="27"/>
      <c r="Q70" s="27"/>
    </row>
    <row r="71" spans="1:17" ht="23.25" x14ac:dyDescent="0.5">
      <c r="A71" s="54"/>
      <c r="B71" s="35">
        <f>'[1]ม.6คณิต-2563'!B71</f>
        <v>2558</v>
      </c>
      <c r="C71" s="35">
        <f>'[1]ม.6คณิต-2563'!C71</f>
        <v>2559</v>
      </c>
      <c r="D71" s="35">
        <f>'[1]ม.6คณิต-2563'!D71</f>
        <v>2560</v>
      </c>
      <c r="E71" s="35">
        <f>'[1]ม.6คณิต-2563'!E71</f>
        <v>2561</v>
      </c>
      <c r="F71" s="35">
        <f>'[1]ม.6คณิต-2563'!F71</f>
        <v>2562</v>
      </c>
      <c r="G71" s="35">
        <f>'[1]ม.6คณิต-2563'!G71</f>
        <v>2563</v>
      </c>
      <c r="H71" s="10"/>
      <c r="I71" s="10"/>
      <c r="J71" s="10"/>
      <c r="K71" s="10"/>
      <c r="L71" s="10"/>
      <c r="M71" s="27"/>
      <c r="N71" s="27"/>
      <c r="O71" s="27"/>
      <c r="P71" s="27"/>
      <c r="Q71" s="27"/>
    </row>
    <row r="72" spans="1:17" ht="22.5" customHeight="1" x14ac:dyDescent="0.45">
      <c r="A72" s="55" t="s">
        <v>35</v>
      </c>
      <c r="B72" s="56">
        <f t="shared" ref="B72:G72" si="9">SUM(B45-B48)/B67</f>
        <v>0.56346381969157777</v>
      </c>
      <c r="C72" s="56">
        <f t="shared" si="9"/>
        <v>0.55691964285714268</v>
      </c>
      <c r="D72" s="56">
        <f t="shared" si="9"/>
        <v>0.54114713216957622</v>
      </c>
      <c r="E72" s="56">
        <f t="shared" si="9"/>
        <v>0.39259927797833916</v>
      </c>
      <c r="F72" s="56">
        <f t="shared" si="9"/>
        <v>0.2894507410636446</v>
      </c>
      <c r="G72" s="56">
        <f t="shared" si="9"/>
        <v>0.6526396327467483</v>
      </c>
      <c r="H72" s="57"/>
      <c r="I72" s="57"/>
      <c r="J72" s="57"/>
      <c r="K72" s="57"/>
      <c r="L72" s="57"/>
      <c r="M72" s="27"/>
      <c r="N72" s="27"/>
      <c r="O72" s="27"/>
      <c r="P72" s="27"/>
      <c r="Q72" s="27"/>
    </row>
    <row r="73" spans="1:17" ht="23.25" x14ac:dyDescent="0.45">
      <c r="A73" s="58" t="s">
        <v>36</v>
      </c>
      <c r="B73" s="56">
        <f>SUM(B72*10)+50</f>
        <v>55.63463819691578</v>
      </c>
      <c r="C73" s="56">
        <f t="shared" ref="C73:G73" si="10">SUM(C72*10)+50</f>
        <v>55.569196428571431</v>
      </c>
      <c r="D73" s="56">
        <f t="shared" si="10"/>
        <v>55.411471321695764</v>
      </c>
      <c r="E73" s="56">
        <f t="shared" si="10"/>
        <v>53.925992779783392</v>
      </c>
      <c r="F73" s="56">
        <f t="shared" si="10"/>
        <v>52.894507410636443</v>
      </c>
      <c r="G73" s="56">
        <f t="shared" si="10"/>
        <v>56.526396327467481</v>
      </c>
      <c r="H73" s="57"/>
      <c r="I73" s="57"/>
      <c r="J73" s="57"/>
      <c r="K73" s="57"/>
      <c r="L73" s="57"/>
      <c r="M73" s="27"/>
      <c r="N73" s="27"/>
      <c r="O73" s="27"/>
      <c r="P73" s="27"/>
      <c r="Q73" s="27"/>
    </row>
    <row r="74" spans="1:17" ht="23.25" x14ac:dyDescent="0.45">
      <c r="A74" s="23" t="s">
        <v>37</v>
      </c>
      <c r="B74" s="56">
        <v>-1.0667060244783713</v>
      </c>
      <c r="C74" s="56">
        <f>C73-B73</f>
        <v>-6.5441768344349782E-2</v>
      </c>
      <c r="D74" s="56">
        <f>D73-C73</f>
        <v>-0.15772510687566665</v>
      </c>
      <c r="E74" s="56">
        <f>E73-D73</f>
        <v>-1.4854785419123715</v>
      </c>
      <c r="F74" s="56">
        <f>F73-E73</f>
        <v>-1.0314853691469494</v>
      </c>
      <c r="G74" s="56">
        <f>G73-F73</f>
        <v>3.6318889168310378</v>
      </c>
      <c r="H74" s="57"/>
      <c r="I74" s="57"/>
      <c r="J74" s="57"/>
      <c r="K74" s="57"/>
      <c r="L74" s="57"/>
      <c r="M74" s="27"/>
      <c r="N74" s="27"/>
      <c r="O74" s="27"/>
      <c r="P74" s="27"/>
      <c r="Q74" s="27"/>
    </row>
    <row r="75" spans="1:17" ht="23.25" x14ac:dyDescent="0.45">
      <c r="A75" s="60" t="s">
        <v>38</v>
      </c>
      <c r="B75" s="56">
        <v>-1.9708841608138035</v>
      </c>
      <c r="C75" s="56">
        <f>SUM(C74*100)/B73</f>
        <v>-0.11762774139506794</v>
      </c>
      <c r="D75" s="56">
        <f t="shared" ref="D75:G75" si="11">SUM(D74*100)/C73</f>
        <v>-0.28383550062381463</v>
      </c>
      <c r="E75" s="56">
        <f t="shared" si="11"/>
        <v>-2.6808141102919034</v>
      </c>
      <c r="F75" s="56">
        <f t="shared" si="11"/>
        <v>-1.9127795632047198</v>
      </c>
      <c r="G75" s="56">
        <f t="shared" si="11"/>
        <v>6.8662874363032804</v>
      </c>
      <c r="H75" s="57"/>
      <c r="I75" s="57"/>
      <c r="J75" s="57"/>
      <c r="K75" s="57"/>
      <c r="L75" s="57"/>
      <c r="M75" s="27"/>
      <c r="N75" s="27"/>
      <c r="O75" s="27"/>
      <c r="P75" s="27"/>
      <c r="Q75" s="27"/>
    </row>
    <row r="76" spans="1:17" x14ac:dyDescent="0.45">
      <c r="A76" s="28"/>
      <c r="B76" s="29"/>
      <c r="C76" s="29"/>
      <c r="D76" s="29"/>
      <c r="E76" s="29"/>
      <c r="F76" s="29"/>
      <c r="G76" s="29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45">
      <c r="A77" s="28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7"/>
      <c r="M77" s="27"/>
      <c r="N77" s="27"/>
      <c r="O77" s="27"/>
      <c r="P77" s="27"/>
      <c r="Q77" s="27"/>
    </row>
    <row r="78" spans="1:17" x14ac:dyDescent="0.45">
      <c r="A78" s="61"/>
      <c r="B78" s="61"/>
      <c r="C78" s="61"/>
      <c r="D78" s="61"/>
      <c r="E78" s="61"/>
      <c r="F78" s="61"/>
      <c r="G78" s="61"/>
      <c r="H78" s="295"/>
      <c r="I78" s="295"/>
      <c r="J78" s="295"/>
      <c r="K78" s="295"/>
      <c r="L78" s="27"/>
      <c r="M78" s="27"/>
      <c r="N78" s="27"/>
      <c r="O78" s="27"/>
      <c r="P78" s="27"/>
      <c r="Q78" s="27"/>
    </row>
    <row r="79" spans="1:17" x14ac:dyDescent="0.45">
      <c r="A79" s="28"/>
      <c r="B79" s="61"/>
      <c r="C79" s="61"/>
      <c r="D79" s="61"/>
      <c r="E79" s="61"/>
      <c r="F79" s="61"/>
      <c r="G79" s="61"/>
      <c r="H79" s="295"/>
      <c r="I79" s="295"/>
      <c r="J79" s="295"/>
      <c r="K79" s="295"/>
      <c r="L79" s="27"/>
      <c r="M79" s="27"/>
      <c r="N79" s="27"/>
      <c r="O79" s="27"/>
      <c r="P79" s="27"/>
      <c r="Q79" s="27"/>
    </row>
    <row r="80" spans="1:17" ht="21" customHeight="1" x14ac:dyDescent="0.45">
      <c r="A80" s="28"/>
      <c r="B80" s="97"/>
      <c r="C80" s="97"/>
      <c r="D80" s="97"/>
      <c r="E80" s="97"/>
      <c r="F80" s="43"/>
      <c r="G80" s="43"/>
      <c r="H80" s="295"/>
      <c r="I80" s="295"/>
      <c r="J80" s="295"/>
      <c r="K80" s="295"/>
      <c r="L80" s="27"/>
      <c r="M80" s="27"/>
      <c r="N80" s="27"/>
      <c r="O80" s="27"/>
      <c r="P80" s="27"/>
      <c r="Q80" s="27"/>
    </row>
    <row r="81" spans="1:17" x14ac:dyDescent="0.45">
      <c r="A81" s="28"/>
      <c r="B81" s="97"/>
      <c r="C81" s="97"/>
      <c r="D81" s="97"/>
      <c r="E81" s="97"/>
      <c r="F81" s="43"/>
      <c r="G81" s="43"/>
      <c r="H81" s="295"/>
      <c r="I81" s="295"/>
      <c r="J81" s="295"/>
      <c r="K81" s="295"/>
      <c r="L81" s="27"/>
      <c r="M81" s="27"/>
      <c r="N81" s="27"/>
      <c r="O81" s="27"/>
      <c r="P81" s="27"/>
      <c r="Q81" s="27"/>
    </row>
    <row r="82" spans="1:17" x14ac:dyDescent="0.45">
      <c r="A82" s="28"/>
      <c r="B82" s="97"/>
      <c r="C82" s="97"/>
      <c r="D82" s="97"/>
      <c r="E82" s="97"/>
      <c r="F82" s="43"/>
      <c r="G82" s="43"/>
      <c r="H82" s="295"/>
      <c r="I82" s="295"/>
      <c r="J82" s="295"/>
      <c r="K82" s="295"/>
      <c r="L82" s="27"/>
      <c r="M82" s="27"/>
      <c r="N82" s="27"/>
      <c r="O82" s="27"/>
      <c r="P82" s="27"/>
      <c r="Q82" s="27"/>
    </row>
    <row r="83" spans="1:17" x14ac:dyDescent="0.45">
      <c r="A83" s="28"/>
      <c r="B83" s="97"/>
      <c r="C83" s="97"/>
      <c r="D83" s="97"/>
      <c r="E83" s="97"/>
      <c r="F83" s="43"/>
      <c r="G83" s="43"/>
      <c r="H83" s="295"/>
      <c r="I83" s="295"/>
      <c r="J83" s="295"/>
      <c r="K83" s="295"/>
      <c r="L83" s="27"/>
      <c r="M83" s="27"/>
      <c r="N83" s="27"/>
      <c r="O83" s="27"/>
      <c r="P83" s="27"/>
      <c r="Q83" s="27"/>
    </row>
    <row r="84" spans="1:17" x14ac:dyDescent="0.45">
      <c r="A84" s="28"/>
      <c r="F84" s="295"/>
      <c r="G84" s="295"/>
      <c r="H84" s="295"/>
      <c r="I84" s="295"/>
      <c r="J84" s="295"/>
      <c r="K84" s="295"/>
      <c r="L84" s="27"/>
      <c r="M84" s="27"/>
      <c r="N84" s="27"/>
      <c r="O84" s="27"/>
      <c r="P84" s="27"/>
      <c r="Q84" s="27"/>
    </row>
    <row r="85" spans="1:17" ht="23.25" x14ac:dyDescent="0.5">
      <c r="A85" s="1" t="str">
        <f>'[1]ม.6คณิต-2563'!A85:K85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85" s="2"/>
      <c r="C85" s="2"/>
      <c r="D85" s="2"/>
      <c r="E85" s="2"/>
      <c r="F85" s="2"/>
      <c r="G85" s="2"/>
      <c r="H85" s="2"/>
      <c r="I85" s="2"/>
      <c r="J85" s="2"/>
      <c r="K85" s="3"/>
      <c r="L85" s="4"/>
      <c r="M85" s="27"/>
      <c r="N85" s="27"/>
      <c r="O85" s="27"/>
      <c r="P85" s="27"/>
      <c r="Q85" s="27"/>
    </row>
    <row r="86" spans="1:17" ht="23.25" x14ac:dyDescent="0.5">
      <c r="A86" s="6" t="s">
        <v>244</v>
      </c>
      <c r="B86" s="7"/>
      <c r="C86" s="7"/>
      <c r="D86" s="7"/>
      <c r="E86" s="7"/>
      <c r="F86" s="7"/>
      <c r="G86" s="7"/>
      <c r="H86" s="7"/>
      <c r="I86" s="7"/>
      <c r="J86" s="7"/>
      <c r="K86" s="8"/>
      <c r="L86" s="4"/>
      <c r="M86" s="27"/>
      <c r="N86" s="27"/>
      <c r="O86" s="27"/>
      <c r="P86" s="27"/>
      <c r="Q86" s="27"/>
    </row>
    <row r="87" spans="1:17" ht="23.25" x14ac:dyDescent="0.5">
      <c r="A87" s="251" t="s">
        <v>215</v>
      </c>
      <c r="B87" s="253" t="s">
        <v>216</v>
      </c>
      <c r="C87" s="253"/>
      <c r="D87" s="253"/>
      <c r="E87" s="253"/>
      <c r="F87" s="252" t="str">
        <f>G60</f>
        <v>วิชาวิทยาศาสตร์</v>
      </c>
      <c r="G87" s="252"/>
      <c r="H87" s="252"/>
      <c r="I87" s="252"/>
      <c r="J87" s="252"/>
      <c r="K87" s="255"/>
      <c r="L87" s="27"/>
      <c r="M87" s="27"/>
      <c r="N87" s="27"/>
      <c r="O87" s="27"/>
      <c r="P87" s="27"/>
      <c r="Q87" s="27"/>
    </row>
    <row r="88" spans="1:17" ht="23.25" x14ac:dyDescent="0.5">
      <c r="A88" s="54" t="s">
        <v>40</v>
      </c>
      <c r="B88" s="54" t="s">
        <v>41</v>
      </c>
      <c r="C88" s="54"/>
      <c r="D88" s="54"/>
      <c r="E88" s="54"/>
      <c r="F88" s="9" t="s">
        <v>42</v>
      </c>
      <c r="G88" s="9"/>
      <c r="H88" s="9"/>
      <c r="I88" s="9"/>
      <c r="J88" s="9"/>
      <c r="K88" s="9"/>
      <c r="L88" s="4"/>
      <c r="M88" s="4"/>
      <c r="N88" s="4"/>
      <c r="O88" s="4"/>
      <c r="P88" s="4"/>
      <c r="Q88" s="4"/>
    </row>
    <row r="89" spans="1:17" ht="23.25" x14ac:dyDescent="0.5">
      <c r="A89" s="54"/>
      <c r="B89" s="54"/>
      <c r="C89" s="54"/>
      <c r="D89" s="54"/>
      <c r="E89" s="54"/>
      <c r="F89" s="35">
        <f>'[1]ม.6คณิต-2563'!F89</f>
        <v>2558</v>
      </c>
      <c r="G89" s="35">
        <f>'[1]ม.6คณิต-2563'!G89</f>
        <v>2559</v>
      </c>
      <c r="H89" s="35">
        <f>'[1]ม.6คณิต-2563'!H89</f>
        <v>2560</v>
      </c>
      <c r="I89" s="35">
        <f>'[1]ม.6คณิต-2563'!I89</f>
        <v>2561</v>
      </c>
      <c r="J89" s="35">
        <f>'[1]ม.6คณิต-2563'!J89</f>
        <v>2562</v>
      </c>
      <c r="K89" s="35">
        <f>'[1]ม.6คณิต-2563'!K89</f>
        <v>2563</v>
      </c>
      <c r="L89" s="10"/>
      <c r="M89" s="10"/>
      <c r="N89" s="10"/>
      <c r="O89" s="10"/>
      <c r="P89" s="10"/>
      <c r="Q89" s="10"/>
    </row>
    <row r="90" spans="1:17" x14ac:dyDescent="0.45">
      <c r="A90" s="296" t="s">
        <v>129</v>
      </c>
      <c r="B90" s="297" t="s">
        <v>130</v>
      </c>
      <c r="C90" s="297"/>
      <c r="D90" s="297"/>
      <c r="E90" s="297"/>
      <c r="F90" s="95">
        <v>100</v>
      </c>
      <c r="G90" s="95">
        <v>100</v>
      </c>
      <c r="H90" s="95">
        <v>100</v>
      </c>
      <c r="I90" s="95">
        <v>100</v>
      </c>
      <c r="J90" s="95">
        <v>100</v>
      </c>
      <c r="K90" s="95">
        <v>100</v>
      </c>
      <c r="L90" s="69"/>
      <c r="M90" s="69"/>
      <c r="N90" s="69"/>
      <c r="O90" s="69"/>
      <c r="P90" s="69"/>
      <c r="Q90" s="69"/>
    </row>
    <row r="91" spans="1:17" x14ac:dyDescent="0.45">
      <c r="A91" s="296" t="s">
        <v>131</v>
      </c>
      <c r="B91" s="297" t="s">
        <v>130</v>
      </c>
      <c r="C91" s="297"/>
      <c r="D91" s="297"/>
      <c r="E91" s="297"/>
      <c r="F91" s="95">
        <v>0</v>
      </c>
      <c r="G91" s="95">
        <v>100</v>
      </c>
      <c r="H91" s="95">
        <v>100</v>
      </c>
      <c r="I91" s="86" t="s">
        <v>52</v>
      </c>
      <c r="J91" s="86">
        <v>100</v>
      </c>
      <c r="K91" s="86">
        <v>100</v>
      </c>
      <c r="L91" s="69"/>
      <c r="M91" s="69"/>
      <c r="N91" s="69"/>
      <c r="O91" s="69"/>
      <c r="P91" s="69"/>
      <c r="Q91" s="69"/>
    </row>
    <row r="92" spans="1:17" x14ac:dyDescent="0.45">
      <c r="A92" s="296" t="s">
        <v>132</v>
      </c>
      <c r="B92" s="297" t="s">
        <v>130</v>
      </c>
      <c r="C92" s="297"/>
      <c r="D92" s="297"/>
      <c r="E92" s="297"/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100</v>
      </c>
      <c r="L92" s="69"/>
      <c r="M92" s="69"/>
      <c r="N92" s="69"/>
      <c r="O92" s="69"/>
      <c r="P92" s="69"/>
      <c r="Q92" s="69"/>
    </row>
    <row r="93" spans="1:17" x14ac:dyDescent="0.45">
      <c r="A93" s="296" t="s">
        <v>133</v>
      </c>
      <c r="B93" s="297" t="s">
        <v>134</v>
      </c>
      <c r="C93" s="297"/>
      <c r="D93" s="297"/>
      <c r="E93" s="297"/>
      <c r="F93" s="95">
        <v>100</v>
      </c>
      <c r="G93" s="95">
        <v>100</v>
      </c>
      <c r="H93" s="95">
        <v>100</v>
      </c>
      <c r="I93" s="95">
        <v>100</v>
      </c>
      <c r="J93" s="95">
        <v>100</v>
      </c>
      <c r="K93" s="95">
        <v>100</v>
      </c>
      <c r="L93" s="69"/>
      <c r="M93" s="69"/>
      <c r="N93" s="69"/>
      <c r="O93" s="69"/>
      <c r="P93" s="69"/>
      <c r="Q93" s="69"/>
    </row>
    <row r="94" spans="1:17" x14ac:dyDescent="0.45">
      <c r="A94" s="296" t="s">
        <v>135</v>
      </c>
      <c r="B94" s="297" t="s">
        <v>134</v>
      </c>
      <c r="C94" s="297"/>
      <c r="D94" s="297"/>
      <c r="E94" s="297"/>
      <c r="F94" s="95">
        <v>0</v>
      </c>
      <c r="G94" s="95">
        <v>100</v>
      </c>
      <c r="H94" s="86" t="s">
        <v>52</v>
      </c>
      <c r="I94" s="86" t="s">
        <v>52</v>
      </c>
      <c r="J94" s="86">
        <v>100</v>
      </c>
      <c r="K94" s="86">
        <v>100</v>
      </c>
      <c r="L94" s="69"/>
      <c r="M94" s="69"/>
      <c r="N94" s="69"/>
      <c r="O94" s="69"/>
      <c r="P94" s="69"/>
      <c r="Q94" s="69"/>
    </row>
    <row r="95" spans="1:17" x14ac:dyDescent="0.45">
      <c r="A95" s="296" t="s">
        <v>136</v>
      </c>
      <c r="B95" s="297" t="s">
        <v>134</v>
      </c>
      <c r="C95" s="297"/>
      <c r="D95" s="297"/>
      <c r="E95" s="297"/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100</v>
      </c>
      <c r="L95" s="69"/>
      <c r="M95" s="69"/>
      <c r="N95" s="69"/>
      <c r="O95" s="69"/>
      <c r="P95" s="69"/>
      <c r="Q95" s="69"/>
    </row>
    <row r="96" spans="1:17" x14ac:dyDescent="0.45">
      <c r="A96" s="296" t="s">
        <v>137</v>
      </c>
      <c r="B96" s="297" t="s">
        <v>138</v>
      </c>
      <c r="C96" s="297"/>
      <c r="D96" s="297"/>
      <c r="E96" s="297"/>
      <c r="F96" s="95">
        <v>100</v>
      </c>
      <c r="G96" s="95">
        <v>100</v>
      </c>
      <c r="H96" s="95">
        <v>100</v>
      </c>
      <c r="I96" s="95">
        <v>100</v>
      </c>
      <c r="J96" s="95">
        <v>100</v>
      </c>
      <c r="K96" s="95">
        <v>100</v>
      </c>
      <c r="L96" s="69"/>
      <c r="M96" s="69"/>
      <c r="N96" s="69"/>
      <c r="O96" s="69"/>
      <c r="P96" s="69"/>
      <c r="Q96" s="69"/>
    </row>
    <row r="97" spans="1:17" x14ac:dyDescent="0.45">
      <c r="A97" s="296" t="s">
        <v>139</v>
      </c>
      <c r="B97" s="297" t="s">
        <v>138</v>
      </c>
      <c r="C97" s="297"/>
      <c r="D97" s="297"/>
      <c r="E97" s="297"/>
      <c r="F97" s="95">
        <v>0</v>
      </c>
      <c r="G97" s="95">
        <v>100</v>
      </c>
      <c r="H97" s="86" t="s">
        <v>52</v>
      </c>
      <c r="I97" s="86" t="s">
        <v>52</v>
      </c>
      <c r="J97" s="86">
        <v>100</v>
      </c>
      <c r="K97" s="86">
        <v>100</v>
      </c>
      <c r="L97" s="69"/>
      <c r="M97" s="69"/>
      <c r="N97" s="69"/>
      <c r="O97" s="69"/>
      <c r="P97" s="69"/>
      <c r="Q97" s="69"/>
    </row>
    <row r="98" spans="1:17" x14ac:dyDescent="0.45">
      <c r="A98" s="296" t="s">
        <v>140</v>
      </c>
      <c r="B98" s="297" t="s">
        <v>141</v>
      </c>
      <c r="C98" s="297"/>
      <c r="D98" s="297"/>
      <c r="E98" s="297"/>
      <c r="F98" s="95">
        <v>100</v>
      </c>
      <c r="G98" s="95">
        <v>100</v>
      </c>
      <c r="H98" s="95">
        <v>100</v>
      </c>
      <c r="I98" s="95">
        <v>100</v>
      </c>
      <c r="J98" s="95">
        <v>100</v>
      </c>
      <c r="K98" s="95">
        <v>100</v>
      </c>
      <c r="L98" s="69"/>
      <c r="M98" s="69"/>
      <c r="N98" s="69"/>
      <c r="O98" s="69"/>
      <c r="P98" s="69"/>
      <c r="Q98" s="69"/>
    </row>
    <row r="99" spans="1:17" x14ac:dyDescent="0.45">
      <c r="A99" s="296" t="s">
        <v>142</v>
      </c>
      <c r="B99" s="297" t="s">
        <v>141</v>
      </c>
      <c r="C99" s="297"/>
      <c r="D99" s="297"/>
      <c r="E99" s="297"/>
      <c r="F99" s="95">
        <v>0</v>
      </c>
      <c r="G99" s="95">
        <v>100</v>
      </c>
      <c r="H99" s="86" t="s">
        <v>52</v>
      </c>
      <c r="I99" s="86" t="s">
        <v>52</v>
      </c>
      <c r="J99" s="86">
        <v>100</v>
      </c>
      <c r="K99" s="86">
        <v>100</v>
      </c>
      <c r="L99" s="69"/>
      <c r="M99" s="69"/>
      <c r="N99" s="69"/>
      <c r="O99" s="69"/>
      <c r="P99" s="69"/>
      <c r="Q99" s="69"/>
    </row>
    <row r="100" spans="1:17" x14ac:dyDescent="0.45">
      <c r="A100" s="296" t="s">
        <v>143</v>
      </c>
      <c r="B100" s="297" t="s">
        <v>144</v>
      </c>
      <c r="C100" s="297"/>
      <c r="D100" s="297"/>
      <c r="E100" s="297"/>
      <c r="F100" s="95">
        <v>100</v>
      </c>
      <c r="G100" s="95">
        <v>100</v>
      </c>
      <c r="H100" s="95">
        <v>100</v>
      </c>
      <c r="I100" s="95">
        <v>100</v>
      </c>
      <c r="J100" s="95">
        <v>100</v>
      </c>
      <c r="K100" s="95">
        <v>0</v>
      </c>
      <c r="L100" s="69"/>
      <c r="M100" s="69"/>
      <c r="N100" s="69"/>
      <c r="O100" s="69"/>
      <c r="P100" s="69"/>
      <c r="Q100" s="69"/>
    </row>
    <row r="101" spans="1:17" x14ac:dyDescent="0.45">
      <c r="A101" s="296" t="s">
        <v>145</v>
      </c>
      <c r="B101" s="297" t="s">
        <v>146</v>
      </c>
      <c r="C101" s="297"/>
      <c r="D101" s="297"/>
      <c r="E101" s="297"/>
      <c r="F101" s="95">
        <v>100</v>
      </c>
      <c r="G101" s="95">
        <v>100</v>
      </c>
      <c r="H101" s="95">
        <v>100</v>
      </c>
      <c r="I101" s="95">
        <v>100</v>
      </c>
      <c r="J101" s="95">
        <v>100</v>
      </c>
      <c r="K101" s="95">
        <v>0</v>
      </c>
      <c r="L101" s="69"/>
      <c r="M101" s="69"/>
      <c r="N101" s="69"/>
      <c r="O101" s="69"/>
      <c r="P101" s="69"/>
      <c r="Q101" s="69"/>
    </row>
    <row r="102" spans="1:17" x14ac:dyDescent="0.45">
      <c r="A102" s="296" t="s">
        <v>147</v>
      </c>
      <c r="B102" s="297" t="s">
        <v>148</v>
      </c>
      <c r="C102" s="297"/>
      <c r="D102" s="297"/>
      <c r="E102" s="297"/>
      <c r="F102" s="95">
        <v>100</v>
      </c>
      <c r="G102" s="95">
        <v>100</v>
      </c>
      <c r="H102" s="95">
        <v>100</v>
      </c>
      <c r="I102" s="95">
        <v>100</v>
      </c>
      <c r="J102" s="95">
        <v>100</v>
      </c>
      <c r="K102" s="95">
        <v>0</v>
      </c>
      <c r="L102" s="69"/>
      <c r="M102" s="69"/>
      <c r="N102" s="69"/>
      <c r="O102" s="69"/>
      <c r="P102" s="69"/>
      <c r="Q102" s="69"/>
    </row>
    <row r="103" spans="1:17" x14ac:dyDescent="0.45">
      <c r="A103" s="296" t="s">
        <v>149</v>
      </c>
      <c r="B103" s="297" t="s">
        <v>148</v>
      </c>
      <c r="C103" s="297"/>
      <c r="D103" s="297"/>
      <c r="E103" s="297"/>
      <c r="F103" s="95">
        <v>0</v>
      </c>
      <c r="G103" s="95">
        <v>100</v>
      </c>
      <c r="H103" s="86" t="s">
        <v>52</v>
      </c>
      <c r="I103" s="86" t="s">
        <v>52</v>
      </c>
      <c r="J103" s="86">
        <v>100</v>
      </c>
      <c r="K103" s="86">
        <v>0</v>
      </c>
      <c r="L103" s="69"/>
      <c r="M103" s="69"/>
      <c r="N103" s="69"/>
      <c r="O103" s="69"/>
      <c r="P103" s="69"/>
      <c r="Q103" s="69"/>
    </row>
    <row r="104" spans="1:17" x14ac:dyDescent="0.45">
      <c r="A104" s="296" t="s">
        <v>150</v>
      </c>
      <c r="B104" s="297" t="s">
        <v>151</v>
      </c>
      <c r="C104" s="297"/>
      <c r="D104" s="297"/>
      <c r="E104" s="297"/>
      <c r="F104" s="95">
        <v>100</v>
      </c>
      <c r="G104" s="95" t="s">
        <v>52</v>
      </c>
      <c r="H104" s="86" t="s">
        <v>52</v>
      </c>
      <c r="I104" s="86" t="s">
        <v>52</v>
      </c>
      <c r="J104" s="86" t="s">
        <v>52</v>
      </c>
      <c r="K104" s="86">
        <v>0</v>
      </c>
      <c r="L104" s="69"/>
      <c r="M104" s="69"/>
      <c r="N104" s="69"/>
      <c r="O104" s="69"/>
      <c r="P104" s="69"/>
      <c r="Q104" s="69"/>
    </row>
    <row r="105" spans="1:17" x14ac:dyDescent="0.45">
      <c r="A105" s="114" t="s">
        <v>55</v>
      </c>
      <c r="B105" s="116"/>
      <c r="C105" s="116"/>
      <c r="D105" s="116"/>
      <c r="E105" s="116"/>
      <c r="F105" s="86"/>
      <c r="G105" s="86"/>
      <c r="H105" s="86"/>
      <c r="I105" s="86">
        <v>100</v>
      </c>
      <c r="J105" s="86">
        <v>100</v>
      </c>
      <c r="K105" s="86">
        <v>0</v>
      </c>
      <c r="L105" s="69"/>
      <c r="M105" s="69"/>
      <c r="N105" s="69"/>
      <c r="O105" s="69"/>
      <c r="P105" s="69"/>
      <c r="Q105" s="69"/>
    </row>
    <row r="106" spans="1:17" x14ac:dyDescent="0.45">
      <c r="A106" s="77"/>
      <c r="B106" s="78" t="s">
        <v>56</v>
      </c>
      <c r="C106" s="78"/>
      <c r="D106" s="78"/>
      <c r="E106" s="78"/>
      <c r="F106" s="102">
        <f t="shared" ref="F106:K106" si="12">SUM(F90:F105)</f>
        <v>800</v>
      </c>
      <c r="G106" s="102">
        <f t="shared" si="12"/>
        <v>1200</v>
      </c>
      <c r="H106" s="102">
        <f t="shared" si="12"/>
        <v>800</v>
      </c>
      <c r="I106" s="102">
        <f t="shared" si="12"/>
        <v>800</v>
      </c>
      <c r="J106" s="102">
        <f t="shared" si="12"/>
        <v>1300</v>
      </c>
      <c r="K106" s="102">
        <f t="shared" si="12"/>
        <v>1000</v>
      </c>
      <c r="L106" s="81"/>
      <c r="M106" s="81"/>
      <c r="N106" s="81"/>
      <c r="O106" s="81"/>
      <c r="P106" s="81"/>
      <c r="Q106" s="81"/>
    </row>
    <row r="108" spans="1:17" x14ac:dyDescent="0.45">
      <c r="A108" s="5" t="s">
        <v>81</v>
      </c>
    </row>
    <row r="113" spans="1:17" ht="23.25" x14ac:dyDescent="0.5">
      <c r="A113" s="1" t="str">
        <f>'[1]ม.6คณิต-2563'!A113:M113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7" ht="23.25" x14ac:dyDescent="0.5">
      <c r="A114" s="6" t="s">
        <v>244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83"/>
      <c r="O114" s="83"/>
      <c r="P114" s="83"/>
      <c r="Q114" s="83"/>
    </row>
    <row r="115" spans="1:17" ht="23.25" x14ac:dyDescent="0.5">
      <c r="A115" s="12" t="s">
        <v>40</v>
      </c>
      <c r="B115" s="267" t="s">
        <v>217</v>
      </c>
      <c r="C115" s="268"/>
      <c r="D115" s="268"/>
      <c r="E115" s="268"/>
      <c r="F115" s="268"/>
      <c r="G115" s="268"/>
      <c r="H115" s="269" t="str">
        <f>F87</f>
        <v>วิชาวิทยาศาสตร์</v>
      </c>
      <c r="I115" s="269"/>
      <c r="J115" s="269"/>
      <c r="K115" s="269"/>
      <c r="L115" s="269"/>
      <c r="M115" s="270"/>
      <c r="N115" s="4"/>
      <c r="O115" s="4"/>
      <c r="P115" s="4"/>
      <c r="Q115" s="4"/>
    </row>
    <row r="116" spans="1:17" ht="23.25" x14ac:dyDescent="0.5">
      <c r="A116" s="84"/>
      <c r="B116" s="271"/>
      <c r="C116" s="272"/>
      <c r="D116" s="272"/>
      <c r="E116" s="272"/>
      <c r="F116" s="272"/>
      <c r="G116" s="272"/>
      <c r="H116" s="273"/>
      <c r="I116" s="273"/>
      <c r="J116" s="273"/>
      <c r="K116" s="273"/>
      <c r="L116" s="273"/>
      <c r="M116" s="274"/>
      <c r="N116" s="4"/>
      <c r="O116" s="4"/>
      <c r="P116" s="4"/>
      <c r="Q116" s="4"/>
    </row>
    <row r="117" spans="1:17" ht="23.25" x14ac:dyDescent="0.5">
      <c r="A117" s="15"/>
      <c r="B117" s="85" t="s">
        <v>13</v>
      </c>
      <c r="C117" s="85"/>
      <c r="D117" s="85"/>
      <c r="E117" s="85"/>
      <c r="F117" s="85"/>
      <c r="G117" s="85"/>
      <c r="H117" s="9" t="s">
        <v>14</v>
      </c>
      <c r="I117" s="9"/>
      <c r="J117" s="9"/>
      <c r="K117" s="9"/>
      <c r="L117" s="9"/>
      <c r="M117" s="9"/>
      <c r="N117" s="4"/>
      <c r="O117" s="4"/>
      <c r="P117" s="4"/>
      <c r="Q117" s="10"/>
    </row>
    <row r="118" spans="1:17" ht="23.25" x14ac:dyDescent="0.5">
      <c r="A118" s="19"/>
      <c r="B118" s="35">
        <f>'[1]ม.6คณิต-2563'!B118</f>
        <v>2558</v>
      </c>
      <c r="C118" s="35">
        <f>'[1]ม.6คณิต-2563'!C118</f>
        <v>2559</v>
      </c>
      <c r="D118" s="35">
        <f>'[1]ม.6คณิต-2563'!D118</f>
        <v>2560</v>
      </c>
      <c r="E118" s="35">
        <f>'[1]ม.6คณิต-2563'!E118</f>
        <v>2561</v>
      </c>
      <c r="F118" s="35">
        <f>'[1]ม.6คณิต-2563'!F118</f>
        <v>2562</v>
      </c>
      <c r="G118" s="35">
        <f>'[1]ม.6คณิต-2563'!G118</f>
        <v>2563</v>
      </c>
      <c r="H118" s="35">
        <f>'[1]ม.6คณิต-2563'!H118</f>
        <v>2558</v>
      </c>
      <c r="I118" s="35">
        <f>'[1]ม.6คณิต-2563'!I118</f>
        <v>2559</v>
      </c>
      <c r="J118" s="35">
        <f>'[1]ม.6คณิต-2563'!J118</f>
        <v>2560</v>
      </c>
      <c r="K118" s="35">
        <f>'[1]ม.6คณิต-2563'!K118</f>
        <v>2561</v>
      </c>
      <c r="L118" s="35">
        <f>'[1]ม.6คณิต-2563'!L118</f>
        <v>2562</v>
      </c>
      <c r="M118" s="35">
        <f>'[1]ม.6คณิต-2563'!M118</f>
        <v>2563</v>
      </c>
      <c r="N118" s="10"/>
      <c r="O118" s="10"/>
      <c r="P118" s="10"/>
      <c r="Q118" s="10"/>
    </row>
    <row r="119" spans="1:17" x14ac:dyDescent="0.45">
      <c r="A119" s="296" t="s">
        <v>129</v>
      </c>
      <c r="B119" s="86">
        <v>42.86</v>
      </c>
      <c r="C119" s="86">
        <v>45.65</v>
      </c>
      <c r="D119" s="95">
        <v>46.26</v>
      </c>
      <c r="E119" s="95">
        <v>41.24</v>
      </c>
      <c r="F119" s="95">
        <v>42.31</v>
      </c>
      <c r="G119" s="95">
        <v>82.19</v>
      </c>
      <c r="H119" s="86">
        <v>35.67</v>
      </c>
      <c r="I119" s="86">
        <v>41.71</v>
      </c>
      <c r="J119" s="95">
        <v>38.25</v>
      </c>
      <c r="K119" s="95">
        <v>36.57</v>
      </c>
      <c r="L119" s="95">
        <v>37.119999999999997</v>
      </c>
      <c r="M119" s="95">
        <v>67.97</v>
      </c>
      <c r="N119" s="69"/>
      <c r="O119" s="69"/>
      <c r="P119" s="69"/>
      <c r="Q119" s="69"/>
    </row>
    <row r="120" spans="1:17" x14ac:dyDescent="0.45">
      <c r="A120" s="296" t="s">
        <v>131</v>
      </c>
      <c r="B120" s="86">
        <v>43.11</v>
      </c>
      <c r="C120" s="86">
        <v>40.92</v>
      </c>
      <c r="D120" s="95">
        <v>34.549999999999997</v>
      </c>
      <c r="E120" s="86" t="s">
        <v>52</v>
      </c>
      <c r="F120" s="86">
        <v>46.67</v>
      </c>
      <c r="G120" s="86">
        <v>44.02</v>
      </c>
      <c r="H120" s="86">
        <v>37.82</v>
      </c>
      <c r="I120" s="86">
        <v>33.78</v>
      </c>
      <c r="J120" s="95">
        <v>31.19</v>
      </c>
      <c r="K120" s="86" t="s">
        <v>52</v>
      </c>
      <c r="L120" s="86">
        <v>40.64</v>
      </c>
      <c r="M120" s="86">
        <v>34.79</v>
      </c>
      <c r="N120" s="69"/>
      <c r="O120" s="69"/>
      <c r="P120" s="69"/>
      <c r="Q120" s="69"/>
    </row>
    <row r="121" spans="1:17" x14ac:dyDescent="0.45">
      <c r="A121" s="296" t="s">
        <v>132</v>
      </c>
      <c r="B121" s="86"/>
      <c r="C121" s="86"/>
      <c r="D121" s="95"/>
      <c r="E121" s="86"/>
      <c r="F121" s="86"/>
      <c r="G121" s="95">
        <v>47.37</v>
      </c>
      <c r="H121" s="86"/>
      <c r="I121" s="86"/>
      <c r="J121" s="95"/>
      <c r="K121" s="86"/>
      <c r="L121" s="86"/>
      <c r="M121" s="95">
        <v>39.1</v>
      </c>
      <c r="N121" s="69"/>
      <c r="O121" s="69"/>
      <c r="P121" s="69"/>
      <c r="Q121" s="69"/>
    </row>
    <row r="122" spans="1:17" x14ac:dyDescent="0.45">
      <c r="A122" s="296" t="s">
        <v>133</v>
      </c>
      <c r="B122" s="86">
        <v>39.89</v>
      </c>
      <c r="C122" s="86">
        <v>49.38</v>
      </c>
      <c r="D122" s="95">
        <v>42.15</v>
      </c>
      <c r="E122" s="95">
        <v>42.06</v>
      </c>
      <c r="F122" s="95">
        <v>33.61</v>
      </c>
      <c r="G122" s="95">
        <v>35.01</v>
      </c>
      <c r="H122" s="86">
        <v>36.880000000000003</v>
      </c>
      <c r="I122" s="86">
        <v>44.33</v>
      </c>
      <c r="J122" s="95">
        <v>37.090000000000003</v>
      </c>
      <c r="K122" s="95">
        <v>37.14</v>
      </c>
      <c r="L122" s="95">
        <v>29.73</v>
      </c>
      <c r="M122" s="95">
        <v>29.71</v>
      </c>
      <c r="N122" s="69"/>
      <c r="O122" s="69"/>
      <c r="P122" s="69"/>
      <c r="Q122" s="69"/>
    </row>
    <row r="123" spans="1:17" x14ac:dyDescent="0.45">
      <c r="A123" s="296" t="s">
        <v>135</v>
      </c>
      <c r="B123" s="86">
        <v>71.39</v>
      </c>
      <c r="C123" s="86">
        <v>51.65</v>
      </c>
      <c r="D123" s="86" t="s">
        <v>52</v>
      </c>
      <c r="E123" s="86" t="s">
        <v>52</v>
      </c>
      <c r="F123" s="86">
        <v>38.869999999999997</v>
      </c>
      <c r="G123" s="86">
        <v>25.61</v>
      </c>
      <c r="H123" s="86">
        <v>64.2</v>
      </c>
      <c r="I123" s="86">
        <v>46.34</v>
      </c>
      <c r="J123" s="86" t="s">
        <v>52</v>
      </c>
      <c r="K123" s="86" t="s">
        <v>52</v>
      </c>
      <c r="L123" s="86">
        <v>33.380000000000003</v>
      </c>
      <c r="M123" s="86">
        <v>24.33</v>
      </c>
      <c r="N123" s="69"/>
      <c r="O123" s="69"/>
      <c r="P123" s="69"/>
      <c r="Q123" s="69"/>
    </row>
    <row r="124" spans="1:17" x14ac:dyDescent="0.45">
      <c r="A124" s="296" t="s">
        <v>136</v>
      </c>
      <c r="B124" s="86"/>
      <c r="C124" s="86"/>
      <c r="D124" s="86"/>
      <c r="E124" s="86"/>
      <c r="F124" s="86"/>
      <c r="G124" s="95">
        <v>24.71</v>
      </c>
      <c r="H124" s="86"/>
      <c r="I124" s="86"/>
      <c r="J124" s="86"/>
      <c r="K124" s="86"/>
      <c r="L124" s="86"/>
      <c r="M124" s="95">
        <v>22.75</v>
      </c>
      <c r="N124" s="69"/>
      <c r="O124" s="69"/>
      <c r="P124" s="69"/>
      <c r="Q124" s="69"/>
    </row>
    <row r="125" spans="1:17" x14ac:dyDescent="0.45">
      <c r="A125" s="296" t="s">
        <v>137</v>
      </c>
      <c r="B125" s="86">
        <v>28.73</v>
      </c>
      <c r="C125" s="86">
        <v>36.56</v>
      </c>
      <c r="D125" s="95">
        <v>31.86</v>
      </c>
      <c r="E125" s="95">
        <v>32.76</v>
      </c>
      <c r="F125" s="95">
        <v>26.26</v>
      </c>
      <c r="G125" s="95">
        <v>44.47</v>
      </c>
      <c r="H125" s="86">
        <v>26.84</v>
      </c>
      <c r="I125" s="86">
        <v>31.24</v>
      </c>
      <c r="J125" s="95">
        <v>28.55</v>
      </c>
      <c r="K125" s="95">
        <v>31.43</v>
      </c>
      <c r="L125" s="95">
        <v>25.49</v>
      </c>
      <c r="M125" s="95">
        <v>38.44</v>
      </c>
      <c r="N125" s="69"/>
      <c r="O125" s="69"/>
      <c r="P125" s="69"/>
      <c r="Q125" s="69"/>
    </row>
    <row r="126" spans="1:17" x14ac:dyDescent="0.45">
      <c r="A126" s="296" t="s">
        <v>139</v>
      </c>
      <c r="B126" s="86">
        <v>38.29</v>
      </c>
      <c r="C126" s="86">
        <v>42.86</v>
      </c>
      <c r="D126" s="86" t="s">
        <v>52</v>
      </c>
      <c r="E126" s="86" t="s">
        <v>52</v>
      </c>
      <c r="F126" s="86">
        <v>34.270000000000003</v>
      </c>
      <c r="G126" s="86">
        <v>36.39</v>
      </c>
      <c r="H126" s="86">
        <v>33.03</v>
      </c>
      <c r="I126" s="86">
        <v>39.72</v>
      </c>
      <c r="J126" s="86" t="s">
        <v>52</v>
      </c>
      <c r="K126" s="86" t="s">
        <v>52</v>
      </c>
      <c r="L126" s="86">
        <v>33.51</v>
      </c>
      <c r="M126" s="86">
        <v>33.700000000000003</v>
      </c>
      <c r="N126" s="69"/>
      <c r="O126" s="69"/>
      <c r="P126" s="69"/>
      <c r="Q126" s="69"/>
    </row>
    <row r="127" spans="1:17" x14ac:dyDescent="0.45">
      <c r="A127" s="296" t="s">
        <v>140</v>
      </c>
      <c r="B127" s="86">
        <v>30.49</v>
      </c>
      <c r="C127" s="86">
        <v>30.13</v>
      </c>
      <c r="D127" s="95">
        <v>36.22</v>
      </c>
      <c r="E127" s="95">
        <v>37.979999999999997</v>
      </c>
      <c r="F127" s="95">
        <v>26.51</v>
      </c>
      <c r="G127" s="95">
        <v>62.75</v>
      </c>
      <c r="H127" s="86">
        <v>30.28</v>
      </c>
      <c r="I127" s="86">
        <v>28.91</v>
      </c>
      <c r="J127" s="95">
        <v>32.15</v>
      </c>
      <c r="K127" s="95">
        <v>33.92</v>
      </c>
      <c r="L127" s="95">
        <v>28.14</v>
      </c>
      <c r="M127" s="95">
        <v>48.86</v>
      </c>
      <c r="N127" s="69"/>
      <c r="O127" s="69"/>
      <c r="P127" s="69"/>
      <c r="Q127" s="69"/>
    </row>
    <row r="128" spans="1:17" x14ac:dyDescent="0.45">
      <c r="A128" s="296" t="s">
        <v>142</v>
      </c>
      <c r="B128" s="86">
        <v>31.34</v>
      </c>
      <c r="C128" s="86">
        <v>34.590000000000003</v>
      </c>
      <c r="D128" s="86" t="s">
        <v>52</v>
      </c>
      <c r="E128" s="86" t="s">
        <v>52</v>
      </c>
      <c r="F128" s="86">
        <v>17.12</v>
      </c>
      <c r="G128" s="86">
        <v>70.040000000000006</v>
      </c>
      <c r="H128" s="86">
        <v>29.38</v>
      </c>
      <c r="I128" s="86">
        <v>32.380000000000003</v>
      </c>
      <c r="J128" s="86" t="s">
        <v>52</v>
      </c>
      <c r="K128" s="86" t="s">
        <v>52</v>
      </c>
      <c r="L128" s="86">
        <v>18.47</v>
      </c>
      <c r="M128" s="86">
        <v>55.35</v>
      </c>
      <c r="N128" s="69"/>
      <c r="O128" s="69"/>
      <c r="P128" s="69"/>
      <c r="Q128" s="69"/>
    </row>
    <row r="129" spans="1:17" x14ac:dyDescent="0.45">
      <c r="A129" s="296" t="s">
        <v>143</v>
      </c>
      <c r="B129" s="86">
        <v>42.36</v>
      </c>
      <c r="C129" s="86">
        <v>29.44</v>
      </c>
      <c r="D129" s="95">
        <v>28.63</v>
      </c>
      <c r="E129" s="95">
        <v>24.35</v>
      </c>
      <c r="F129" s="95">
        <v>24.61</v>
      </c>
      <c r="G129" s="95">
        <v>0</v>
      </c>
      <c r="H129" s="86">
        <v>37.68</v>
      </c>
      <c r="I129" s="86">
        <v>27.52</v>
      </c>
      <c r="J129" s="95">
        <v>25.45</v>
      </c>
      <c r="K129" s="95">
        <v>25.02</v>
      </c>
      <c r="L129" s="95">
        <v>23.46</v>
      </c>
      <c r="M129" s="95">
        <v>0</v>
      </c>
      <c r="N129" s="69"/>
      <c r="O129" s="69"/>
      <c r="P129" s="69"/>
      <c r="Q129" s="69"/>
    </row>
    <row r="130" spans="1:17" x14ac:dyDescent="0.45">
      <c r="A130" s="296" t="s">
        <v>145</v>
      </c>
      <c r="B130" s="86">
        <v>42.94</v>
      </c>
      <c r="C130" s="86">
        <v>31.32</v>
      </c>
      <c r="D130" s="95">
        <v>51.24</v>
      </c>
      <c r="E130" s="95">
        <v>40.03</v>
      </c>
      <c r="F130" s="95">
        <v>23.6</v>
      </c>
      <c r="G130" s="95">
        <v>0</v>
      </c>
      <c r="H130" s="86">
        <v>40.11</v>
      </c>
      <c r="I130" s="86">
        <v>29.6</v>
      </c>
      <c r="J130" s="95">
        <v>43.22</v>
      </c>
      <c r="K130" s="95">
        <v>38.6</v>
      </c>
      <c r="L130" s="95">
        <v>22.33</v>
      </c>
      <c r="M130" s="95">
        <v>0</v>
      </c>
      <c r="N130" s="69"/>
      <c r="O130" s="69"/>
      <c r="P130" s="69"/>
      <c r="Q130" s="69"/>
    </row>
    <row r="131" spans="1:17" x14ac:dyDescent="0.45">
      <c r="A131" s="296" t="s">
        <v>147</v>
      </c>
      <c r="B131" s="86">
        <v>30.34</v>
      </c>
      <c r="C131" s="86">
        <v>26.43</v>
      </c>
      <c r="D131" s="95">
        <v>31.36</v>
      </c>
      <c r="E131" s="95">
        <v>23.25</v>
      </c>
      <c r="F131" s="95">
        <v>38.659999999999997</v>
      </c>
      <c r="G131" s="95">
        <v>0</v>
      </c>
      <c r="H131" s="86">
        <v>29.07</v>
      </c>
      <c r="I131" s="86">
        <v>25.58</v>
      </c>
      <c r="J131" s="95">
        <v>27.4</v>
      </c>
      <c r="K131" s="95">
        <v>23.54</v>
      </c>
      <c r="L131" s="95">
        <v>35.049999999999997</v>
      </c>
      <c r="M131" s="95">
        <v>0</v>
      </c>
      <c r="N131" s="69"/>
      <c r="O131" s="69"/>
      <c r="P131" s="69"/>
      <c r="Q131" s="69"/>
    </row>
    <row r="132" spans="1:17" x14ac:dyDescent="0.45">
      <c r="A132" s="296" t="s">
        <v>149</v>
      </c>
      <c r="B132" s="86">
        <v>25.79</v>
      </c>
      <c r="C132" s="86">
        <v>31.26</v>
      </c>
      <c r="D132" s="86" t="s">
        <v>52</v>
      </c>
      <c r="E132" s="86" t="s">
        <v>52</v>
      </c>
      <c r="F132" s="86">
        <v>39.08</v>
      </c>
      <c r="G132" s="86">
        <v>0</v>
      </c>
      <c r="H132" s="86">
        <v>25.33</v>
      </c>
      <c r="I132" s="86">
        <v>29.92</v>
      </c>
      <c r="J132" s="86" t="s">
        <v>52</v>
      </c>
      <c r="K132" s="86" t="s">
        <v>52</v>
      </c>
      <c r="L132" s="86">
        <v>37.979999999999997</v>
      </c>
      <c r="M132" s="86">
        <v>0</v>
      </c>
      <c r="N132" s="69"/>
      <c r="O132" s="69"/>
      <c r="P132" s="69"/>
      <c r="Q132" s="69"/>
    </row>
    <row r="133" spans="1:17" x14ac:dyDescent="0.45">
      <c r="A133" s="296" t="s">
        <v>150</v>
      </c>
      <c r="B133" s="86">
        <v>39.78</v>
      </c>
      <c r="C133" s="86" t="s">
        <v>52</v>
      </c>
      <c r="D133" s="86" t="s">
        <v>52</v>
      </c>
      <c r="E133" s="86" t="s">
        <v>52</v>
      </c>
      <c r="F133" s="86" t="s">
        <v>52</v>
      </c>
      <c r="G133" s="86">
        <v>0</v>
      </c>
      <c r="H133" s="86">
        <v>34.78</v>
      </c>
      <c r="I133" s="86" t="s">
        <v>52</v>
      </c>
      <c r="J133" s="86" t="s">
        <v>52</v>
      </c>
      <c r="K133" s="86" t="s">
        <v>52</v>
      </c>
      <c r="L133" s="86" t="s">
        <v>52</v>
      </c>
      <c r="M133" s="86">
        <v>0</v>
      </c>
      <c r="N133" s="69"/>
      <c r="O133" s="69"/>
      <c r="P133" s="69"/>
      <c r="Q133" s="69"/>
    </row>
    <row r="134" spans="1:17" x14ac:dyDescent="0.45">
      <c r="A134" s="114" t="s">
        <v>55</v>
      </c>
      <c r="B134" s="86"/>
      <c r="C134" s="86"/>
      <c r="D134" s="86"/>
      <c r="E134" s="86">
        <v>27.05</v>
      </c>
      <c r="F134" s="86">
        <v>69.75</v>
      </c>
      <c r="G134" s="86">
        <v>0</v>
      </c>
      <c r="H134" s="86"/>
      <c r="I134" s="86"/>
      <c r="J134" s="86"/>
      <c r="K134" s="86">
        <v>23.86</v>
      </c>
      <c r="L134" s="86">
        <v>53.8</v>
      </c>
      <c r="M134" s="86">
        <v>0</v>
      </c>
      <c r="N134" s="69"/>
      <c r="O134" s="69"/>
      <c r="P134" s="69"/>
      <c r="Q134" s="69"/>
    </row>
    <row r="135" spans="1:17" x14ac:dyDescent="0.45">
      <c r="A135" s="77" t="s">
        <v>56</v>
      </c>
      <c r="B135" s="87">
        <f t="shared" ref="B135:M135" si="13">SUM(B119:B134)</f>
        <v>507.30999999999995</v>
      </c>
      <c r="C135" s="87">
        <f t="shared" si="13"/>
        <v>450.19</v>
      </c>
      <c r="D135" s="87">
        <f t="shared" si="13"/>
        <v>302.27</v>
      </c>
      <c r="E135" s="87">
        <f t="shared" si="13"/>
        <v>268.71999999999997</v>
      </c>
      <c r="F135" s="87">
        <f t="shared" si="13"/>
        <v>461.32</v>
      </c>
      <c r="G135" s="87">
        <f t="shared" si="13"/>
        <v>472.56</v>
      </c>
      <c r="H135" s="87">
        <f t="shared" si="13"/>
        <v>461.07000000000005</v>
      </c>
      <c r="I135" s="87">
        <f t="shared" si="13"/>
        <v>411.03000000000003</v>
      </c>
      <c r="J135" s="87">
        <f t="shared" si="13"/>
        <v>263.3</v>
      </c>
      <c r="K135" s="87">
        <f t="shared" si="13"/>
        <v>250.07999999999998</v>
      </c>
      <c r="L135" s="87">
        <f t="shared" si="13"/>
        <v>419.1</v>
      </c>
      <c r="M135" s="87">
        <f t="shared" si="13"/>
        <v>395</v>
      </c>
      <c r="N135" s="81"/>
      <c r="O135" s="81"/>
      <c r="P135" s="81"/>
      <c r="Q135" s="81"/>
    </row>
    <row r="141" spans="1:17" ht="23.25" x14ac:dyDescent="0.5">
      <c r="A141" s="1" t="str">
        <f>'[1]ม.6คณิต-2563'!A141:M141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7" ht="23.25" x14ac:dyDescent="0.5">
      <c r="A142" s="6" t="s">
        <v>244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1:17" ht="23.25" customHeight="1" x14ac:dyDescent="0.45">
      <c r="A143" s="11" t="s">
        <v>40</v>
      </c>
      <c r="B143" s="267" t="s">
        <v>217</v>
      </c>
      <c r="C143" s="268"/>
      <c r="D143" s="268"/>
      <c r="E143" s="268"/>
      <c r="F143" s="268"/>
      <c r="G143" s="268"/>
      <c r="H143" s="269" t="str">
        <f>H115</f>
        <v>วิชาวิทยาศาสตร์</v>
      </c>
      <c r="I143" s="269"/>
      <c r="J143" s="269"/>
      <c r="K143" s="269"/>
      <c r="L143" s="269"/>
      <c r="M143" s="270"/>
    </row>
    <row r="144" spans="1:17" ht="23.25" customHeight="1" x14ac:dyDescent="0.45">
      <c r="A144" s="15"/>
      <c r="B144" s="271"/>
      <c r="C144" s="272"/>
      <c r="D144" s="272"/>
      <c r="E144" s="272"/>
      <c r="F144" s="272"/>
      <c r="G144" s="272"/>
      <c r="H144" s="273"/>
      <c r="I144" s="273"/>
      <c r="J144" s="273"/>
      <c r="K144" s="273"/>
      <c r="L144" s="273"/>
      <c r="M144" s="274"/>
    </row>
    <row r="145" spans="1:13" ht="23.25" x14ac:dyDescent="0.5">
      <c r="A145" s="15"/>
      <c r="B145" s="6" t="s">
        <v>15</v>
      </c>
      <c r="C145" s="7"/>
      <c r="D145" s="7"/>
      <c r="E145" s="7"/>
      <c r="F145" s="7"/>
      <c r="G145" s="8"/>
      <c r="H145" s="31" t="s">
        <v>16</v>
      </c>
      <c r="I145" s="32"/>
      <c r="J145" s="32"/>
      <c r="K145" s="32"/>
      <c r="L145" s="32"/>
      <c r="M145" s="33"/>
    </row>
    <row r="146" spans="1:13" ht="23.25" x14ac:dyDescent="0.5">
      <c r="A146" s="19"/>
      <c r="B146" s="35">
        <f>'[1]ม.6คณิต-2563'!B146</f>
        <v>2558</v>
      </c>
      <c r="C146" s="35">
        <f>'[1]ม.6คณิต-2563'!C146</f>
        <v>2559</v>
      </c>
      <c r="D146" s="35">
        <f>'[1]ม.6คณิต-2563'!D146</f>
        <v>2560</v>
      </c>
      <c r="E146" s="35">
        <f>'[1]ม.6คณิต-2563'!E146</f>
        <v>2561</v>
      </c>
      <c r="F146" s="35">
        <f>'[1]ม.6คณิต-2563'!F146</f>
        <v>2562</v>
      </c>
      <c r="G146" s="35">
        <f>'[1]ม.6คณิต-2563'!G146</f>
        <v>2563</v>
      </c>
      <c r="H146" s="35">
        <f>'[1]ม.6คณิต-2563'!H146</f>
        <v>2558</v>
      </c>
      <c r="I146" s="35">
        <f>'[1]ม.6คณิต-2563'!I146</f>
        <v>2559</v>
      </c>
      <c r="J146" s="35">
        <f>'[1]ม.6คณิต-2563'!J146</f>
        <v>2560</v>
      </c>
      <c r="K146" s="35">
        <f>'[1]ม.6คณิต-2563'!K146</f>
        <v>2561</v>
      </c>
      <c r="L146" s="35">
        <f>'[1]ม.6คณิต-2563'!L146</f>
        <v>2562</v>
      </c>
      <c r="M146" s="35">
        <f>'[1]ม.6คณิต-2563'!M146</f>
        <v>2563</v>
      </c>
    </row>
    <row r="147" spans="1:13" x14ac:dyDescent="0.45">
      <c r="A147" s="296" t="s">
        <v>129</v>
      </c>
      <c r="B147" s="86">
        <v>34.72</v>
      </c>
      <c r="C147" s="86">
        <v>39.75</v>
      </c>
      <c r="D147" s="95">
        <v>34.380000000000003</v>
      </c>
      <c r="E147" s="95">
        <v>34.08</v>
      </c>
      <c r="F147" s="95">
        <v>34.869999999999997</v>
      </c>
      <c r="G147" s="95">
        <v>63.41</v>
      </c>
      <c r="H147" s="86">
        <v>34.520000000000003</v>
      </c>
      <c r="I147" s="86">
        <v>39.409999999999997</v>
      </c>
      <c r="J147" s="95">
        <v>34.17</v>
      </c>
      <c r="K147" s="95">
        <v>33.67</v>
      </c>
      <c r="L147" s="95">
        <v>34.44</v>
      </c>
      <c r="M147" s="95">
        <v>61.96</v>
      </c>
    </row>
    <row r="148" spans="1:13" x14ac:dyDescent="0.45">
      <c r="A148" s="296" t="s">
        <v>131</v>
      </c>
      <c r="B148" s="86">
        <v>36.840000000000003</v>
      </c>
      <c r="C148" s="86">
        <v>31.48</v>
      </c>
      <c r="D148" s="95">
        <v>29.3</v>
      </c>
      <c r="E148" s="86" t="s">
        <v>52</v>
      </c>
      <c r="F148" s="86">
        <v>38.75</v>
      </c>
      <c r="G148" s="86">
        <v>32.9</v>
      </c>
      <c r="H148" s="86">
        <v>36.71</v>
      </c>
      <c r="I148" s="86">
        <v>31.44</v>
      </c>
      <c r="J148" s="95">
        <v>29.11</v>
      </c>
      <c r="K148" s="86" t="s">
        <v>52</v>
      </c>
      <c r="L148" s="86">
        <v>38.36</v>
      </c>
      <c r="M148" s="86">
        <v>32.67</v>
      </c>
    </row>
    <row r="149" spans="1:13" x14ac:dyDescent="0.45">
      <c r="A149" s="296" t="s">
        <v>132</v>
      </c>
      <c r="B149" s="86"/>
      <c r="C149" s="86"/>
      <c r="D149" s="95"/>
      <c r="E149" s="86"/>
      <c r="F149" s="86"/>
      <c r="G149" s="95">
        <v>35.69</v>
      </c>
      <c r="H149" s="86"/>
      <c r="I149" s="86"/>
      <c r="J149" s="95"/>
      <c r="K149" s="86"/>
      <c r="L149" s="86"/>
      <c r="M149" s="95">
        <v>35.19</v>
      </c>
    </row>
    <row r="150" spans="1:13" x14ac:dyDescent="0.45">
      <c r="A150" s="296" t="s">
        <v>133</v>
      </c>
      <c r="B150" s="86">
        <v>35.9</v>
      </c>
      <c r="C150" s="86">
        <v>41.08</v>
      </c>
      <c r="D150" s="95">
        <v>34.64</v>
      </c>
      <c r="E150" s="95">
        <v>36.53</v>
      </c>
      <c r="F150" s="95">
        <v>28.49</v>
      </c>
      <c r="G150" s="95">
        <v>28.48</v>
      </c>
      <c r="H150" s="86">
        <v>35.51</v>
      </c>
      <c r="I150" s="86">
        <v>40.86</v>
      </c>
      <c r="J150" s="95">
        <v>34.42</v>
      </c>
      <c r="K150" s="95">
        <v>36.07</v>
      </c>
      <c r="L150" s="95">
        <v>27.87</v>
      </c>
      <c r="M150" s="95">
        <v>28.34</v>
      </c>
    </row>
    <row r="151" spans="1:13" x14ac:dyDescent="0.45">
      <c r="A151" s="296" t="s">
        <v>135</v>
      </c>
      <c r="B151" s="86">
        <v>60.98</v>
      </c>
      <c r="C151" s="86">
        <v>42.21</v>
      </c>
      <c r="D151" s="86" t="s">
        <v>52</v>
      </c>
      <c r="E151" s="86" t="s">
        <v>52</v>
      </c>
      <c r="F151" s="86">
        <v>34.08</v>
      </c>
      <c r="G151" s="86">
        <v>23.88</v>
      </c>
      <c r="H151" s="86">
        <v>60.28</v>
      </c>
      <c r="I151" s="86">
        <v>41.92</v>
      </c>
      <c r="J151" s="86" t="s">
        <v>52</v>
      </c>
      <c r="K151" s="86" t="s">
        <v>52</v>
      </c>
      <c r="L151" s="86">
        <v>33.619999999999997</v>
      </c>
      <c r="M151" s="86">
        <v>23.84</v>
      </c>
    </row>
    <row r="152" spans="1:13" x14ac:dyDescent="0.45">
      <c r="A152" s="296" t="s">
        <v>136</v>
      </c>
      <c r="B152" s="86"/>
      <c r="C152" s="86"/>
      <c r="D152" s="86"/>
      <c r="E152" s="86"/>
      <c r="F152" s="86"/>
      <c r="G152" s="95">
        <v>21.88</v>
      </c>
      <c r="H152" s="86"/>
      <c r="I152" s="86"/>
      <c r="J152" s="86"/>
      <c r="K152" s="86"/>
      <c r="L152" s="86"/>
      <c r="M152" s="95">
        <v>21.87</v>
      </c>
    </row>
    <row r="153" spans="1:13" x14ac:dyDescent="0.45">
      <c r="A153" s="296" t="s">
        <v>137</v>
      </c>
      <c r="B153" s="86">
        <v>25.59</v>
      </c>
      <c r="C153" s="86">
        <v>28.7</v>
      </c>
      <c r="D153" s="95">
        <v>26.31</v>
      </c>
      <c r="E153" s="95">
        <v>29.63</v>
      </c>
      <c r="F153" s="95">
        <v>24.24</v>
      </c>
      <c r="G153" s="95">
        <v>35.96</v>
      </c>
      <c r="H153" s="86">
        <v>25.67</v>
      </c>
      <c r="I153" s="86">
        <v>28.65</v>
      </c>
      <c r="J153" s="95">
        <v>26.32</v>
      </c>
      <c r="K153" s="95">
        <v>29.47</v>
      </c>
      <c r="L153" s="95">
        <v>24.28</v>
      </c>
      <c r="M153" s="95">
        <v>35.35</v>
      </c>
    </row>
    <row r="154" spans="1:13" x14ac:dyDescent="0.45">
      <c r="A154" s="296" t="s">
        <v>139</v>
      </c>
      <c r="B154" s="86">
        <v>31.78</v>
      </c>
      <c r="C154" s="86">
        <v>37.14</v>
      </c>
      <c r="D154" s="86" t="s">
        <v>52</v>
      </c>
      <c r="E154" s="86" t="s">
        <v>52</v>
      </c>
      <c r="F154" s="86">
        <v>32.19</v>
      </c>
      <c r="G154" s="86">
        <v>32.33</v>
      </c>
      <c r="H154" s="86">
        <v>31.64</v>
      </c>
      <c r="I154" s="86">
        <v>36.86</v>
      </c>
      <c r="J154" s="86" t="s">
        <v>52</v>
      </c>
      <c r="K154" s="86" t="s">
        <v>52</v>
      </c>
      <c r="L154" s="86">
        <v>31.93</v>
      </c>
      <c r="M154" s="86">
        <v>32.119999999999997</v>
      </c>
    </row>
    <row r="155" spans="1:13" x14ac:dyDescent="0.45">
      <c r="A155" s="296" t="s">
        <v>140</v>
      </c>
      <c r="B155" s="86">
        <v>29</v>
      </c>
      <c r="C155" s="86">
        <v>27.83</v>
      </c>
      <c r="D155" s="95">
        <v>29.98</v>
      </c>
      <c r="E155" s="95">
        <v>32.380000000000003</v>
      </c>
      <c r="F155" s="95">
        <v>27.52</v>
      </c>
      <c r="G155" s="95">
        <v>45.55</v>
      </c>
      <c r="H155" s="86">
        <v>28.92</v>
      </c>
      <c r="I155" s="86">
        <v>27.79</v>
      </c>
      <c r="J155" s="95">
        <v>29.84</v>
      </c>
      <c r="K155" s="95">
        <v>32.1</v>
      </c>
      <c r="L155" s="95">
        <v>27.46</v>
      </c>
      <c r="M155" s="95">
        <v>44.57</v>
      </c>
    </row>
    <row r="156" spans="1:13" x14ac:dyDescent="0.45">
      <c r="A156" s="296" t="s">
        <v>142</v>
      </c>
      <c r="B156" s="86">
        <v>28.38</v>
      </c>
      <c r="C156" s="86">
        <v>30.76</v>
      </c>
      <c r="D156" s="86" t="s">
        <v>52</v>
      </c>
      <c r="E156" s="86" t="s">
        <v>52</v>
      </c>
      <c r="F156" s="86">
        <v>18.12</v>
      </c>
      <c r="G156" s="86">
        <v>51.86</v>
      </c>
      <c r="H156" s="86">
        <v>28.35</v>
      </c>
      <c r="I156" s="86">
        <v>30.72</v>
      </c>
      <c r="J156" s="86" t="s">
        <v>52</v>
      </c>
      <c r="K156" s="86" t="s">
        <v>52</v>
      </c>
      <c r="L156" s="86">
        <v>18.28</v>
      </c>
      <c r="M156" s="86">
        <v>50.58</v>
      </c>
    </row>
    <row r="157" spans="1:13" x14ac:dyDescent="0.45">
      <c r="A157" s="296" t="s">
        <v>143</v>
      </c>
      <c r="B157" s="86">
        <v>36.700000000000003</v>
      </c>
      <c r="C157" s="86">
        <v>25.18</v>
      </c>
      <c r="D157" s="95">
        <v>23.87</v>
      </c>
      <c r="E157" s="95">
        <v>23.4</v>
      </c>
      <c r="F157" s="95">
        <v>23.23</v>
      </c>
      <c r="G157" s="95">
        <v>0</v>
      </c>
      <c r="H157" s="86">
        <v>36.57</v>
      </c>
      <c r="I157" s="86">
        <v>25.14</v>
      </c>
      <c r="J157" s="95">
        <v>23.96</v>
      </c>
      <c r="K157" s="95">
        <v>23.38</v>
      </c>
      <c r="L157" s="95">
        <v>23.15</v>
      </c>
      <c r="M157" s="95">
        <v>0</v>
      </c>
    </row>
    <row r="158" spans="1:13" x14ac:dyDescent="0.45">
      <c r="A158" s="296" t="s">
        <v>145</v>
      </c>
      <c r="B158" s="86">
        <v>39.950000000000003</v>
      </c>
      <c r="C158" s="86">
        <v>28.12</v>
      </c>
      <c r="D158" s="95">
        <v>40.729999999999997</v>
      </c>
      <c r="E158" s="95">
        <v>36.9</v>
      </c>
      <c r="F158" s="95">
        <v>21.8</v>
      </c>
      <c r="G158" s="95">
        <v>0</v>
      </c>
      <c r="H158" s="86">
        <v>39.659999999999997</v>
      </c>
      <c r="I158" s="86">
        <v>27.93</v>
      </c>
      <c r="J158" s="95">
        <v>40.28</v>
      </c>
      <c r="K158" s="95">
        <v>36.659999999999997</v>
      </c>
      <c r="L158" s="95">
        <v>21.78</v>
      </c>
      <c r="M158" s="95">
        <v>0</v>
      </c>
    </row>
    <row r="159" spans="1:13" x14ac:dyDescent="0.45">
      <c r="A159" s="296" t="s">
        <v>147</v>
      </c>
      <c r="B159" s="86">
        <v>28.88</v>
      </c>
      <c r="C159" s="86">
        <v>24.95</v>
      </c>
      <c r="D159" s="95">
        <v>26.01</v>
      </c>
      <c r="E159" s="95">
        <v>22.64</v>
      </c>
      <c r="F159" s="95">
        <v>33.119999999999997</v>
      </c>
      <c r="G159" s="95">
        <v>0</v>
      </c>
      <c r="H159" s="86">
        <v>28.81</v>
      </c>
      <c r="I159" s="86">
        <v>24.92</v>
      </c>
      <c r="J159" s="95">
        <v>25.98</v>
      </c>
      <c r="K159" s="95">
        <v>22.62</v>
      </c>
      <c r="L159" s="95">
        <v>32.799999999999997</v>
      </c>
      <c r="M159" s="95">
        <v>0</v>
      </c>
    </row>
    <row r="160" spans="1:13" x14ac:dyDescent="0.45">
      <c r="A160" s="296" t="s">
        <v>149</v>
      </c>
      <c r="B160" s="86">
        <v>24.62</v>
      </c>
      <c r="C160" s="86">
        <v>29.74</v>
      </c>
      <c r="D160" s="86" t="s">
        <v>52</v>
      </c>
      <c r="E160" s="86" t="s">
        <v>52</v>
      </c>
      <c r="F160" s="86">
        <v>36.81</v>
      </c>
      <c r="G160" s="86">
        <v>0</v>
      </c>
      <c r="H160" s="86">
        <v>24.56</v>
      </c>
      <c r="I160" s="86">
        <v>29.74</v>
      </c>
      <c r="J160" s="86" t="s">
        <v>52</v>
      </c>
      <c r="K160" s="86" t="s">
        <v>52</v>
      </c>
      <c r="L160" s="86">
        <v>36.69</v>
      </c>
      <c r="M160" s="86">
        <v>0</v>
      </c>
    </row>
    <row r="161" spans="1:13" x14ac:dyDescent="0.45">
      <c r="A161" s="296" t="s">
        <v>150</v>
      </c>
      <c r="B161" s="86">
        <v>33.39</v>
      </c>
      <c r="C161" s="86" t="s">
        <v>52</v>
      </c>
      <c r="D161" s="86" t="s">
        <v>52</v>
      </c>
      <c r="E161" s="86" t="s">
        <v>52</v>
      </c>
      <c r="F161" s="86" t="s">
        <v>52</v>
      </c>
      <c r="G161" s="86">
        <v>0</v>
      </c>
      <c r="H161" s="86">
        <v>33.32</v>
      </c>
      <c r="I161" s="86" t="s">
        <v>52</v>
      </c>
      <c r="J161" s="86" t="s">
        <v>52</v>
      </c>
      <c r="K161" s="86" t="s">
        <v>52</v>
      </c>
      <c r="L161" s="86" t="s">
        <v>52</v>
      </c>
      <c r="M161" s="86">
        <v>0</v>
      </c>
    </row>
    <row r="162" spans="1:13" x14ac:dyDescent="0.45">
      <c r="A162" s="114" t="s">
        <v>55</v>
      </c>
      <c r="B162" s="86"/>
      <c r="C162" s="86"/>
      <c r="D162" s="86"/>
      <c r="E162" s="86">
        <v>24.13</v>
      </c>
      <c r="F162" s="86">
        <v>51.77</v>
      </c>
      <c r="G162" s="86">
        <v>0</v>
      </c>
      <c r="H162" s="86"/>
      <c r="I162" s="86"/>
      <c r="J162" s="86"/>
      <c r="K162" s="86">
        <v>23.94</v>
      </c>
      <c r="L162" s="86">
        <v>50.54</v>
      </c>
      <c r="M162" s="86">
        <v>0</v>
      </c>
    </row>
    <row r="163" spans="1:13" x14ac:dyDescent="0.45">
      <c r="A163" s="77" t="s">
        <v>56</v>
      </c>
      <c r="B163" s="87">
        <f t="shared" ref="B163:M163" si="14">SUM(B147:B162)</f>
        <v>446.72999999999996</v>
      </c>
      <c r="C163" s="87">
        <f t="shared" si="14"/>
        <v>386.94</v>
      </c>
      <c r="D163" s="87">
        <f t="shared" si="14"/>
        <v>245.22</v>
      </c>
      <c r="E163" s="87">
        <f t="shared" si="14"/>
        <v>239.69</v>
      </c>
      <c r="F163" s="87">
        <f t="shared" si="14"/>
        <v>404.99</v>
      </c>
      <c r="G163" s="87">
        <f t="shared" si="14"/>
        <v>371.94</v>
      </c>
      <c r="H163" s="87">
        <f t="shared" si="14"/>
        <v>444.52000000000004</v>
      </c>
      <c r="I163" s="87">
        <f t="shared" si="14"/>
        <v>385.38</v>
      </c>
      <c r="J163" s="87">
        <f t="shared" si="14"/>
        <v>244.08</v>
      </c>
      <c r="K163" s="87">
        <f t="shared" si="14"/>
        <v>237.91</v>
      </c>
      <c r="L163" s="87">
        <f t="shared" si="14"/>
        <v>401.2</v>
      </c>
      <c r="M163" s="87">
        <f t="shared" si="14"/>
        <v>366.48999999999995</v>
      </c>
    </row>
    <row r="177" spans="1:18" x14ac:dyDescent="0.4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</row>
    <row r="178" spans="1:18" x14ac:dyDescent="0.45">
      <c r="A178" s="83"/>
      <c r="B178" s="89" t="s">
        <v>18</v>
      </c>
      <c r="C178" s="89"/>
      <c r="D178" s="89"/>
      <c r="E178" s="89"/>
      <c r="F178" s="89"/>
      <c r="G178" s="89" t="s">
        <v>21</v>
      </c>
      <c r="H178" s="89"/>
      <c r="I178" s="89"/>
      <c r="J178" s="89"/>
      <c r="K178" s="89"/>
      <c r="L178" s="89" t="s">
        <v>24</v>
      </c>
      <c r="M178" s="89"/>
      <c r="N178" s="89"/>
      <c r="O178" s="89"/>
      <c r="P178" s="89"/>
      <c r="Q178" s="88"/>
      <c r="R178" s="83"/>
    </row>
    <row r="179" spans="1:18" x14ac:dyDescent="0.45">
      <c r="A179" s="83"/>
      <c r="B179" s="90">
        <f>C146</f>
        <v>2559</v>
      </c>
      <c r="C179" s="90">
        <f>D146</f>
        <v>2560</v>
      </c>
      <c r="D179" s="90">
        <f>E146</f>
        <v>2561</v>
      </c>
      <c r="E179" s="90">
        <f>F146</f>
        <v>2562</v>
      </c>
      <c r="F179" s="90">
        <f>G146</f>
        <v>2563</v>
      </c>
      <c r="G179" s="90">
        <f>B179</f>
        <v>2559</v>
      </c>
      <c r="H179" s="90">
        <f t="shared" ref="H179:K179" si="15">C179</f>
        <v>2560</v>
      </c>
      <c r="I179" s="90">
        <f t="shared" si="15"/>
        <v>2561</v>
      </c>
      <c r="J179" s="90">
        <f t="shared" si="15"/>
        <v>2562</v>
      </c>
      <c r="K179" s="90">
        <f t="shared" si="15"/>
        <v>2563</v>
      </c>
      <c r="L179" s="90">
        <f>B179</f>
        <v>2559</v>
      </c>
      <c r="M179" s="90">
        <f t="shared" ref="M179:P179" si="16">C179</f>
        <v>2560</v>
      </c>
      <c r="N179" s="90">
        <f t="shared" si="16"/>
        <v>2561</v>
      </c>
      <c r="O179" s="90">
        <f t="shared" si="16"/>
        <v>2562</v>
      </c>
      <c r="P179" s="90">
        <f t="shared" si="16"/>
        <v>2563</v>
      </c>
      <c r="Q179" s="88"/>
      <c r="R179" s="83"/>
    </row>
    <row r="180" spans="1:18" x14ac:dyDescent="0.45">
      <c r="A180" s="83" t="str">
        <f>A7</f>
        <v>ระดับโรงเรียน</v>
      </c>
      <c r="B180" s="92">
        <f t="shared" ref="B180:F183" si="17">C16</f>
        <v>68</v>
      </c>
      <c r="C180" s="92">
        <f t="shared" si="17"/>
        <v>80.95</v>
      </c>
      <c r="D180" s="92">
        <f t="shared" si="17"/>
        <v>71.2</v>
      </c>
      <c r="E180" s="92">
        <f t="shared" si="17"/>
        <v>74</v>
      </c>
      <c r="F180" s="92">
        <f t="shared" si="17"/>
        <v>83</v>
      </c>
      <c r="G180" s="92">
        <f>C36</f>
        <v>17</v>
      </c>
      <c r="H180" s="92">
        <f t="shared" ref="H180:K183" si="18">D36</f>
        <v>15.3</v>
      </c>
      <c r="I180" s="92">
        <f t="shared" si="18"/>
        <v>12.8</v>
      </c>
      <c r="J180" s="92">
        <f t="shared" si="18"/>
        <v>6</v>
      </c>
      <c r="K180" s="92">
        <f t="shared" si="18"/>
        <v>8.8000000000000007</v>
      </c>
      <c r="L180" s="92">
        <f>C45</f>
        <v>36.61</v>
      </c>
      <c r="M180" s="92">
        <f t="shared" ref="M180:P183" si="19">D45</f>
        <v>35.880000000000003</v>
      </c>
      <c r="N180" s="92">
        <f t="shared" si="19"/>
        <v>34.86</v>
      </c>
      <c r="O180" s="92">
        <f t="shared" si="19"/>
        <v>32.520000000000003</v>
      </c>
      <c r="P180" s="92">
        <f t="shared" si="19"/>
        <v>41.21</v>
      </c>
      <c r="Q180" s="43"/>
      <c r="R180" s="83"/>
    </row>
    <row r="181" spans="1:18" x14ac:dyDescent="0.45">
      <c r="A181" s="83" t="str">
        <f>A8</f>
        <v>ระดับจังหวัด</v>
      </c>
      <c r="B181" s="92">
        <f t="shared" si="17"/>
        <v>84</v>
      </c>
      <c r="C181" s="92">
        <f t="shared" si="17"/>
        <v>92</v>
      </c>
      <c r="D181" s="92">
        <f t="shared" si="17"/>
        <v>94.8</v>
      </c>
      <c r="E181" s="92">
        <f t="shared" si="17"/>
        <v>91.5</v>
      </c>
      <c r="F181" s="92">
        <f t="shared" si="17"/>
        <v>97.95</v>
      </c>
      <c r="G181" s="92">
        <f t="shared" ref="G181:G183" si="20">C37</f>
        <v>6</v>
      </c>
      <c r="H181" s="92">
        <f t="shared" si="18"/>
        <v>6.05</v>
      </c>
      <c r="I181" s="92">
        <f t="shared" si="18"/>
        <v>7.2</v>
      </c>
      <c r="J181" s="92">
        <f t="shared" si="18"/>
        <v>4</v>
      </c>
      <c r="K181" s="92">
        <f t="shared" si="18"/>
        <v>4.4000000000000004</v>
      </c>
      <c r="L181" s="92">
        <f t="shared" ref="L181:L183" si="21">C46</f>
        <v>33.700000000000003</v>
      </c>
      <c r="M181" s="92">
        <f t="shared" si="19"/>
        <v>31.61</v>
      </c>
      <c r="N181" s="92">
        <f t="shared" si="19"/>
        <v>32.4</v>
      </c>
      <c r="O181" s="92">
        <f t="shared" si="19"/>
        <v>30.49</v>
      </c>
      <c r="P181" s="92">
        <f t="shared" si="19"/>
        <v>34.880000000000003</v>
      </c>
      <c r="Q181" s="43"/>
      <c r="R181" s="83"/>
    </row>
    <row r="182" spans="1:18" x14ac:dyDescent="0.45">
      <c r="A182" s="83" t="str">
        <f>A9</f>
        <v>ระดับสังกัด</v>
      </c>
      <c r="B182" s="92">
        <f t="shared" si="17"/>
        <v>92</v>
      </c>
      <c r="C182" s="92">
        <f t="shared" si="17"/>
        <v>96.8</v>
      </c>
      <c r="D182" s="92">
        <f t="shared" si="17"/>
        <v>98.4</v>
      </c>
      <c r="E182" s="92">
        <f t="shared" si="17"/>
        <v>100</v>
      </c>
      <c r="F182" s="92">
        <f t="shared" si="17"/>
        <v>100</v>
      </c>
      <c r="G182" s="92">
        <f t="shared" si="20"/>
        <v>0</v>
      </c>
      <c r="H182" s="92">
        <f t="shared" si="18"/>
        <v>1.6</v>
      </c>
      <c r="I182" s="92">
        <f t="shared" si="18"/>
        <v>1.6</v>
      </c>
      <c r="J182" s="92">
        <f t="shared" si="18"/>
        <v>0</v>
      </c>
      <c r="K182" s="92">
        <f t="shared" si="18"/>
        <v>0</v>
      </c>
      <c r="L182" s="92">
        <f t="shared" si="21"/>
        <v>31.77</v>
      </c>
      <c r="M182" s="92">
        <f t="shared" si="19"/>
        <v>29.48</v>
      </c>
      <c r="N182" s="92">
        <f t="shared" si="19"/>
        <v>30.75</v>
      </c>
      <c r="O182" s="92">
        <f t="shared" si="19"/>
        <v>29.4</v>
      </c>
      <c r="P182" s="92">
        <f t="shared" si="19"/>
        <v>33.04</v>
      </c>
      <c r="Q182" s="43"/>
      <c r="R182" s="83"/>
    </row>
    <row r="183" spans="1:18" x14ac:dyDescent="0.45">
      <c r="A183" s="83" t="str">
        <f>A10</f>
        <v>ระดับประเทศ</v>
      </c>
      <c r="B183" s="92">
        <f t="shared" si="17"/>
        <v>92</v>
      </c>
      <c r="C183" s="92">
        <f t="shared" si="17"/>
        <v>96.8</v>
      </c>
      <c r="D183" s="92">
        <f t="shared" si="17"/>
        <v>98.4</v>
      </c>
      <c r="E183" s="92">
        <f t="shared" si="17"/>
        <v>100</v>
      </c>
      <c r="F183" s="92">
        <f t="shared" si="17"/>
        <v>100</v>
      </c>
      <c r="G183" s="92">
        <f t="shared" si="20"/>
        <v>0</v>
      </c>
      <c r="H183" s="92">
        <f t="shared" si="18"/>
        <v>1.6</v>
      </c>
      <c r="I183" s="92">
        <f t="shared" si="18"/>
        <v>1.6</v>
      </c>
      <c r="J183" s="92">
        <f t="shared" si="18"/>
        <v>0</v>
      </c>
      <c r="K183" s="92">
        <f t="shared" si="18"/>
        <v>0</v>
      </c>
      <c r="L183" s="92">
        <f t="shared" si="21"/>
        <v>31.62</v>
      </c>
      <c r="M183" s="92">
        <f t="shared" si="19"/>
        <v>29.37</v>
      </c>
      <c r="N183" s="92">
        <f t="shared" si="19"/>
        <v>30.51</v>
      </c>
      <c r="O183" s="92">
        <f t="shared" si="19"/>
        <v>29.2</v>
      </c>
      <c r="P183" s="92">
        <f t="shared" si="19"/>
        <v>32.68</v>
      </c>
      <c r="Q183" s="43"/>
      <c r="R183" s="83"/>
    </row>
    <row r="184" spans="1:18" x14ac:dyDescent="0.4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</row>
    <row r="185" spans="1:18" x14ac:dyDescent="0.4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8" x14ac:dyDescent="0.4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8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8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8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8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8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8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2:17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2:17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2:17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2:17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2:17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</sheetData>
  <mergeCells count="91">
    <mergeCell ref="B178:F178"/>
    <mergeCell ref="G178:K178"/>
    <mergeCell ref="L178:P178"/>
    <mergeCell ref="A141:M141"/>
    <mergeCell ref="A142:M142"/>
    <mergeCell ref="A143:A146"/>
    <mergeCell ref="B143:G144"/>
    <mergeCell ref="H143:M144"/>
    <mergeCell ref="B145:G145"/>
    <mergeCell ref="H145:M145"/>
    <mergeCell ref="A114:M114"/>
    <mergeCell ref="A115:A118"/>
    <mergeCell ref="B115:G116"/>
    <mergeCell ref="H115:M116"/>
    <mergeCell ref="B117:G117"/>
    <mergeCell ref="H117:M117"/>
    <mergeCell ref="B102:E102"/>
    <mergeCell ref="B103:E103"/>
    <mergeCell ref="B104:E104"/>
    <mergeCell ref="B105:E105"/>
    <mergeCell ref="B106:E106"/>
    <mergeCell ref="A113:M113"/>
    <mergeCell ref="B96:E96"/>
    <mergeCell ref="B97:E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B79:G79"/>
    <mergeCell ref="A85:K85"/>
    <mergeCell ref="A86:K86"/>
    <mergeCell ref="B87:E87"/>
    <mergeCell ref="A88:A89"/>
    <mergeCell ref="B88:E89"/>
    <mergeCell ref="F88:K88"/>
    <mergeCell ref="A69:G69"/>
    <mergeCell ref="A70:A71"/>
    <mergeCell ref="B70:G70"/>
    <mergeCell ref="H70:L70"/>
    <mergeCell ref="A78:B78"/>
    <mergeCell ref="C78:G78"/>
    <mergeCell ref="A58:M58"/>
    <mergeCell ref="A59:M59"/>
    <mergeCell ref="E60:F60"/>
    <mergeCell ref="A61:A63"/>
    <mergeCell ref="B61:G61"/>
    <mergeCell ref="H61:M61"/>
    <mergeCell ref="B62:G62"/>
    <mergeCell ref="H62:M62"/>
    <mergeCell ref="E50:F50"/>
    <mergeCell ref="A51:A53"/>
    <mergeCell ref="B51:G51"/>
    <mergeCell ref="H51:L51"/>
    <mergeCell ref="B52:G52"/>
    <mergeCell ref="H52:L52"/>
    <mergeCell ref="E41:F41"/>
    <mergeCell ref="A42:A44"/>
    <mergeCell ref="B42:G42"/>
    <mergeCell ref="H42:L42"/>
    <mergeCell ref="B43:G43"/>
    <mergeCell ref="H43:L43"/>
    <mergeCell ref="A30:L30"/>
    <mergeCell ref="A31:L31"/>
    <mergeCell ref="E32:F32"/>
    <mergeCell ref="A33:A35"/>
    <mergeCell ref="B33:G33"/>
    <mergeCell ref="H33:L33"/>
    <mergeCell ref="B34:G34"/>
    <mergeCell ref="H34:L34"/>
    <mergeCell ref="E12:F12"/>
    <mergeCell ref="A13:A15"/>
    <mergeCell ref="B13:G13"/>
    <mergeCell ref="H13:L13"/>
    <mergeCell ref="M13:Q13"/>
    <mergeCell ref="B14:G14"/>
    <mergeCell ref="H14:L14"/>
    <mergeCell ref="M14:Q14"/>
    <mergeCell ref="A1:L1"/>
    <mergeCell ref="A2:L2"/>
    <mergeCell ref="E3:F3"/>
    <mergeCell ref="A4:A6"/>
    <mergeCell ref="B4:G4"/>
    <mergeCell ref="H4:L4"/>
    <mergeCell ref="B5:G5"/>
    <mergeCell ref="H5:L5"/>
  </mergeCells>
  <pageMargins left="1.1811023622047245" right="0.35433070866141736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L15" sqref="L15"/>
    </sheetView>
  </sheetViews>
  <sheetFormatPr defaultRowHeight="20.25" x14ac:dyDescent="0.4"/>
  <cols>
    <col min="1" max="1" width="21.140625" style="128" bestFit="1" customWidth="1"/>
    <col min="2" max="7" width="10.7109375" style="128" customWidth="1"/>
    <col min="8" max="9" width="10.7109375" style="197" customWidth="1"/>
    <col min="10" max="10" width="13.7109375" style="197" customWidth="1"/>
    <col min="11" max="11" width="8.42578125" style="197" bestFit="1" customWidth="1"/>
    <col min="12" max="12" width="8.140625" style="197" bestFit="1" customWidth="1"/>
    <col min="13" max="13" width="6.5703125" style="128" bestFit="1" customWidth="1"/>
    <col min="14" max="14" width="6" style="128" bestFit="1" customWidth="1"/>
    <col min="15" max="15" width="7.140625" style="128" bestFit="1" customWidth="1"/>
    <col min="16" max="16" width="6.5703125" style="128" customWidth="1"/>
    <col min="17" max="254" width="9.140625" style="128"/>
    <col min="255" max="255" width="7.140625" style="128" bestFit="1" customWidth="1"/>
    <col min="256" max="256" width="9.85546875" style="128" customWidth="1"/>
    <col min="257" max="257" width="9" style="128" customWidth="1"/>
    <col min="258" max="258" width="10" style="128" bestFit="1" customWidth="1"/>
    <col min="259" max="259" width="5.140625" style="128" bestFit="1" customWidth="1"/>
    <col min="260" max="260" width="5.42578125" style="128" bestFit="1" customWidth="1"/>
    <col min="261" max="261" width="5.7109375" style="128" bestFit="1" customWidth="1"/>
    <col min="262" max="262" width="5.42578125" style="128" bestFit="1" customWidth="1"/>
    <col min="263" max="263" width="5.7109375" style="128" bestFit="1" customWidth="1"/>
    <col min="264" max="264" width="5.42578125" style="128" bestFit="1" customWidth="1"/>
    <col min="265" max="265" width="5.140625" style="128" bestFit="1" customWidth="1"/>
    <col min="266" max="266" width="5.42578125" style="128" bestFit="1" customWidth="1"/>
    <col min="267" max="267" width="10.85546875" style="128" bestFit="1" customWidth="1"/>
    <col min="268" max="268" width="4.85546875" style="128" customWidth="1"/>
    <col min="269" max="269" width="5.5703125" style="128" customWidth="1"/>
    <col min="270" max="270" width="3.42578125" style="128" bestFit="1" customWidth="1"/>
    <col min="271" max="271" width="6.28515625" style="128" customWidth="1"/>
    <col min="272" max="272" width="6.5703125" style="128" customWidth="1"/>
    <col min="273" max="510" width="9.140625" style="128"/>
    <col min="511" max="511" width="7.140625" style="128" bestFit="1" customWidth="1"/>
    <col min="512" max="512" width="9.85546875" style="128" customWidth="1"/>
    <col min="513" max="513" width="9" style="128" customWidth="1"/>
    <col min="514" max="514" width="10" style="128" bestFit="1" customWidth="1"/>
    <col min="515" max="515" width="5.140625" style="128" bestFit="1" customWidth="1"/>
    <col min="516" max="516" width="5.42578125" style="128" bestFit="1" customWidth="1"/>
    <col min="517" max="517" width="5.7109375" style="128" bestFit="1" customWidth="1"/>
    <col min="518" max="518" width="5.42578125" style="128" bestFit="1" customWidth="1"/>
    <col min="519" max="519" width="5.7109375" style="128" bestFit="1" customWidth="1"/>
    <col min="520" max="520" width="5.42578125" style="128" bestFit="1" customWidth="1"/>
    <col min="521" max="521" width="5.140625" style="128" bestFit="1" customWidth="1"/>
    <col min="522" max="522" width="5.42578125" style="128" bestFit="1" customWidth="1"/>
    <col min="523" max="523" width="10.85546875" style="128" bestFit="1" customWidth="1"/>
    <col min="524" max="524" width="4.85546875" style="128" customWidth="1"/>
    <col min="525" max="525" width="5.5703125" style="128" customWidth="1"/>
    <col min="526" max="526" width="3.42578125" style="128" bestFit="1" customWidth="1"/>
    <col min="527" max="527" width="6.28515625" style="128" customWidth="1"/>
    <col min="528" max="528" width="6.5703125" style="128" customWidth="1"/>
    <col min="529" max="766" width="9.140625" style="128"/>
    <col min="767" max="767" width="7.140625" style="128" bestFit="1" customWidth="1"/>
    <col min="768" max="768" width="9.85546875" style="128" customWidth="1"/>
    <col min="769" max="769" width="9" style="128" customWidth="1"/>
    <col min="770" max="770" width="10" style="128" bestFit="1" customWidth="1"/>
    <col min="771" max="771" width="5.140625" style="128" bestFit="1" customWidth="1"/>
    <col min="772" max="772" width="5.42578125" style="128" bestFit="1" customWidth="1"/>
    <col min="773" max="773" width="5.7109375" style="128" bestFit="1" customWidth="1"/>
    <col min="774" max="774" width="5.42578125" style="128" bestFit="1" customWidth="1"/>
    <col min="775" max="775" width="5.7109375" style="128" bestFit="1" customWidth="1"/>
    <col min="776" max="776" width="5.42578125" style="128" bestFit="1" customWidth="1"/>
    <col min="777" max="777" width="5.140625" style="128" bestFit="1" customWidth="1"/>
    <col min="778" max="778" width="5.42578125" style="128" bestFit="1" customWidth="1"/>
    <col min="779" max="779" width="10.85546875" style="128" bestFit="1" customWidth="1"/>
    <col min="780" max="780" width="4.85546875" style="128" customWidth="1"/>
    <col min="781" max="781" width="5.5703125" style="128" customWidth="1"/>
    <col min="782" max="782" width="3.42578125" style="128" bestFit="1" customWidth="1"/>
    <col min="783" max="783" width="6.28515625" style="128" customWidth="1"/>
    <col min="784" max="784" width="6.5703125" style="128" customWidth="1"/>
    <col min="785" max="1022" width="9.140625" style="128"/>
    <col min="1023" max="1023" width="7.140625" style="128" bestFit="1" customWidth="1"/>
    <col min="1024" max="1024" width="9.85546875" style="128" customWidth="1"/>
    <col min="1025" max="1025" width="9" style="128" customWidth="1"/>
    <col min="1026" max="1026" width="10" style="128" bestFit="1" customWidth="1"/>
    <col min="1027" max="1027" width="5.140625" style="128" bestFit="1" customWidth="1"/>
    <col min="1028" max="1028" width="5.42578125" style="128" bestFit="1" customWidth="1"/>
    <col min="1029" max="1029" width="5.7109375" style="128" bestFit="1" customWidth="1"/>
    <col min="1030" max="1030" width="5.42578125" style="128" bestFit="1" customWidth="1"/>
    <col min="1031" max="1031" width="5.7109375" style="128" bestFit="1" customWidth="1"/>
    <col min="1032" max="1032" width="5.42578125" style="128" bestFit="1" customWidth="1"/>
    <col min="1033" max="1033" width="5.140625" style="128" bestFit="1" customWidth="1"/>
    <col min="1034" max="1034" width="5.42578125" style="128" bestFit="1" customWidth="1"/>
    <col min="1035" max="1035" width="10.85546875" style="128" bestFit="1" customWidth="1"/>
    <col min="1036" max="1036" width="4.85546875" style="128" customWidth="1"/>
    <col min="1037" max="1037" width="5.5703125" style="128" customWidth="1"/>
    <col min="1038" max="1038" width="3.42578125" style="128" bestFit="1" customWidth="1"/>
    <col min="1039" max="1039" width="6.28515625" style="128" customWidth="1"/>
    <col min="1040" max="1040" width="6.5703125" style="128" customWidth="1"/>
    <col min="1041" max="1278" width="9.140625" style="128"/>
    <col min="1279" max="1279" width="7.140625" style="128" bestFit="1" customWidth="1"/>
    <col min="1280" max="1280" width="9.85546875" style="128" customWidth="1"/>
    <col min="1281" max="1281" width="9" style="128" customWidth="1"/>
    <col min="1282" max="1282" width="10" style="128" bestFit="1" customWidth="1"/>
    <col min="1283" max="1283" width="5.140625" style="128" bestFit="1" customWidth="1"/>
    <col min="1284" max="1284" width="5.42578125" style="128" bestFit="1" customWidth="1"/>
    <col min="1285" max="1285" width="5.7109375" style="128" bestFit="1" customWidth="1"/>
    <col min="1286" max="1286" width="5.42578125" style="128" bestFit="1" customWidth="1"/>
    <col min="1287" max="1287" width="5.7109375" style="128" bestFit="1" customWidth="1"/>
    <col min="1288" max="1288" width="5.42578125" style="128" bestFit="1" customWidth="1"/>
    <col min="1289" max="1289" width="5.140625" style="128" bestFit="1" customWidth="1"/>
    <col min="1290" max="1290" width="5.42578125" style="128" bestFit="1" customWidth="1"/>
    <col min="1291" max="1291" width="10.85546875" style="128" bestFit="1" customWidth="1"/>
    <col min="1292" max="1292" width="4.85546875" style="128" customWidth="1"/>
    <col min="1293" max="1293" width="5.5703125" style="128" customWidth="1"/>
    <col min="1294" max="1294" width="3.42578125" style="128" bestFit="1" customWidth="1"/>
    <col min="1295" max="1295" width="6.28515625" style="128" customWidth="1"/>
    <col min="1296" max="1296" width="6.5703125" style="128" customWidth="1"/>
    <col min="1297" max="1534" width="9.140625" style="128"/>
    <col min="1535" max="1535" width="7.140625" style="128" bestFit="1" customWidth="1"/>
    <col min="1536" max="1536" width="9.85546875" style="128" customWidth="1"/>
    <col min="1537" max="1537" width="9" style="128" customWidth="1"/>
    <col min="1538" max="1538" width="10" style="128" bestFit="1" customWidth="1"/>
    <col min="1539" max="1539" width="5.140625" style="128" bestFit="1" customWidth="1"/>
    <col min="1540" max="1540" width="5.42578125" style="128" bestFit="1" customWidth="1"/>
    <col min="1541" max="1541" width="5.7109375" style="128" bestFit="1" customWidth="1"/>
    <col min="1542" max="1542" width="5.42578125" style="128" bestFit="1" customWidth="1"/>
    <col min="1543" max="1543" width="5.7109375" style="128" bestFit="1" customWidth="1"/>
    <col min="1544" max="1544" width="5.42578125" style="128" bestFit="1" customWidth="1"/>
    <col min="1545" max="1545" width="5.140625" style="128" bestFit="1" customWidth="1"/>
    <col min="1546" max="1546" width="5.42578125" style="128" bestFit="1" customWidth="1"/>
    <col min="1547" max="1547" width="10.85546875" style="128" bestFit="1" customWidth="1"/>
    <col min="1548" max="1548" width="4.85546875" style="128" customWidth="1"/>
    <col min="1549" max="1549" width="5.5703125" style="128" customWidth="1"/>
    <col min="1550" max="1550" width="3.42578125" style="128" bestFit="1" customWidth="1"/>
    <col min="1551" max="1551" width="6.28515625" style="128" customWidth="1"/>
    <col min="1552" max="1552" width="6.5703125" style="128" customWidth="1"/>
    <col min="1553" max="1790" width="9.140625" style="128"/>
    <col min="1791" max="1791" width="7.140625" style="128" bestFit="1" customWidth="1"/>
    <col min="1792" max="1792" width="9.85546875" style="128" customWidth="1"/>
    <col min="1793" max="1793" width="9" style="128" customWidth="1"/>
    <col min="1794" max="1794" width="10" style="128" bestFit="1" customWidth="1"/>
    <col min="1795" max="1795" width="5.140625" style="128" bestFit="1" customWidth="1"/>
    <col min="1796" max="1796" width="5.42578125" style="128" bestFit="1" customWidth="1"/>
    <col min="1797" max="1797" width="5.7109375" style="128" bestFit="1" customWidth="1"/>
    <col min="1798" max="1798" width="5.42578125" style="128" bestFit="1" customWidth="1"/>
    <col min="1799" max="1799" width="5.7109375" style="128" bestFit="1" customWidth="1"/>
    <col min="1800" max="1800" width="5.42578125" style="128" bestFit="1" customWidth="1"/>
    <col min="1801" max="1801" width="5.140625" style="128" bestFit="1" customWidth="1"/>
    <col min="1802" max="1802" width="5.42578125" style="128" bestFit="1" customWidth="1"/>
    <col min="1803" max="1803" width="10.85546875" style="128" bestFit="1" customWidth="1"/>
    <col min="1804" max="1804" width="4.85546875" style="128" customWidth="1"/>
    <col min="1805" max="1805" width="5.5703125" style="128" customWidth="1"/>
    <col min="1806" max="1806" width="3.42578125" style="128" bestFit="1" customWidth="1"/>
    <col min="1807" max="1807" width="6.28515625" style="128" customWidth="1"/>
    <col min="1808" max="1808" width="6.5703125" style="128" customWidth="1"/>
    <col min="1809" max="2046" width="9.140625" style="128"/>
    <col min="2047" max="2047" width="7.140625" style="128" bestFit="1" customWidth="1"/>
    <col min="2048" max="2048" width="9.85546875" style="128" customWidth="1"/>
    <col min="2049" max="2049" width="9" style="128" customWidth="1"/>
    <col min="2050" max="2050" width="10" style="128" bestFit="1" customWidth="1"/>
    <col min="2051" max="2051" width="5.140625" style="128" bestFit="1" customWidth="1"/>
    <col min="2052" max="2052" width="5.42578125" style="128" bestFit="1" customWidth="1"/>
    <col min="2053" max="2053" width="5.7109375" style="128" bestFit="1" customWidth="1"/>
    <col min="2054" max="2054" width="5.42578125" style="128" bestFit="1" customWidth="1"/>
    <col min="2055" max="2055" width="5.7109375" style="128" bestFit="1" customWidth="1"/>
    <col min="2056" max="2056" width="5.42578125" style="128" bestFit="1" customWidth="1"/>
    <col min="2057" max="2057" width="5.140625" style="128" bestFit="1" customWidth="1"/>
    <col min="2058" max="2058" width="5.42578125" style="128" bestFit="1" customWidth="1"/>
    <col min="2059" max="2059" width="10.85546875" style="128" bestFit="1" customWidth="1"/>
    <col min="2060" max="2060" width="4.85546875" style="128" customWidth="1"/>
    <col min="2061" max="2061" width="5.5703125" style="128" customWidth="1"/>
    <col min="2062" max="2062" width="3.42578125" style="128" bestFit="1" customWidth="1"/>
    <col min="2063" max="2063" width="6.28515625" style="128" customWidth="1"/>
    <col min="2064" max="2064" width="6.5703125" style="128" customWidth="1"/>
    <col min="2065" max="2302" width="9.140625" style="128"/>
    <col min="2303" max="2303" width="7.140625" style="128" bestFit="1" customWidth="1"/>
    <col min="2304" max="2304" width="9.85546875" style="128" customWidth="1"/>
    <col min="2305" max="2305" width="9" style="128" customWidth="1"/>
    <col min="2306" max="2306" width="10" style="128" bestFit="1" customWidth="1"/>
    <col min="2307" max="2307" width="5.140625" style="128" bestFit="1" customWidth="1"/>
    <col min="2308" max="2308" width="5.42578125" style="128" bestFit="1" customWidth="1"/>
    <col min="2309" max="2309" width="5.7109375" style="128" bestFit="1" customWidth="1"/>
    <col min="2310" max="2310" width="5.42578125" style="128" bestFit="1" customWidth="1"/>
    <col min="2311" max="2311" width="5.7109375" style="128" bestFit="1" customWidth="1"/>
    <col min="2312" max="2312" width="5.42578125" style="128" bestFit="1" customWidth="1"/>
    <col min="2313" max="2313" width="5.140625" style="128" bestFit="1" customWidth="1"/>
    <col min="2314" max="2314" width="5.42578125" style="128" bestFit="1" customWidth="1"/>
    <col min="2315" max="2315" width="10.85546875" style="128" bestFit="1" customWidth="1"/>
    <col min="2316" max="2316" width="4.85546875" style="128" customWidth="1"/>
    <col min="2317" max="2317" width="5.5703125" style="128" customWidth="1"/>
    <col min="2318" max="2318" width="3.42578125" style="128" bestFit="1" customWidth="1"/>
    <col min="2319" max="2319" width="6.28515625" style="128" customWidth="1"/>
    <col min="2320" max="2320" width="6.5703125" style="128" customWidth="1"/>
    <col min="2321" max="2558" width="9.140625" style="128"/>
    <col min="2559" max="2559" width="7.140625" style="128" bestFit="1" customWidth="1"/>
    <col min="2560" max="2560" width="9.85546875" style="128" customWidth="1"/>
    <col min="2561" max="2561" width="9" style="128" customWidth="1"/>
    <col min="2562" max="2562" width="10" style="128" bestFit="1" customWidth="1"/>
    <col min="2563" max="2563" width="5.140625" style="128" bestFit="1" customWidth="1"/>
    <col min="2564" max="2564" width="5.42578125" style="128" bestFit="1" customWidth="1"/>
    <col min="2565" max="2565" width="5.7109375" style="128" bestFit="1" customWidth="1"/>
    <col min="2566" max="2566" width="5.42578125" style="128" bestFit="1" customWidth="1"/>
    <col min="2567" max="2567" width="5.7109375" style="128" bestFit="1" customWidth="1"/>
    <col min="2568" max="2568" width="5.42578125" style="128" bestFit="1" customWidth="1"/>
    <col min="2569" max="2569" width="5.140625" style="128" bestFit="1" customWidth="1"/>
    <col min="2570" max="2570" width="5.42578125" style="128" bestFit="1" customWidth="1"/>
    <col min="2571" max="2571" width="10.85546875" style="128" bestFit="1" customWidth="1"/>
    <col min="2572" max="2572" width="4.85546875" style="128" customWidth="1"/>
    <col min="2573" max="2573" width="5.5703125" style="128" customWidth="1"/>
    <col min="2574" max="2574" width="3.42578125" style="128" bestFit="1" customWidth="1"/>
    <col min="2575" max="2575" width="6.28515625" style="128" customWidth="1"/>
    <col min="2576" max="2576" width="6.5703125" style="128" customWidth="1"/>
    <col min="2577" max="2814" width="9.140625" style="128"/>
    <col min="2815" max="2815" width="7.140625" style="128" bestFit="1" customWidth="1"/>
    <col min="2816" max="2816" width="9.85546875" style="128" customWidth="1"/>
    <col min="2817" max="2817" width="9" style="128" customWidth="1"/>
    <col min="2818" max="2818" width="10" style="128" bestFit="1" customWidth="1"/>
    <col min="2819" max="2819" width="5.140625" style="128" bestFit="1" customWidth="1"/>
    <col min="2820" max="2820" width="5.42578125" style="128" bestFit="1" customWidth="1"/>
    <col min="2821" max="2821" width="5.7109375" style="128" bestFit="1" customWidth="1"/>
    <col min="2822" max="2822" width="5.42578125" style="128" bestFit="1" customWidth="1"/>
    <col min="2823" max="2823" width="5.7109375" style="128" bestFit="1" customWidth="1"/>
    <col min="2824" max="2824" width="5.42578125" style="128" bestFit="1" customWidth="1"/>
    <col min="2825" max="2825" width="5.140625" style="128" bestFit="1" customWidth="1"/>
    <col min="2826" max="2826" width="5.42578125" style="128" bestFit="1" customWidth="1"/>
    <col min="2827" max="2827" width="10.85546875" style="128" bestFit="1" customWidth="1"/>
    <col min="2828" max="2828" width="4.85546875" style="128" customWidth="1"/>
    <col min="2829" max="2829" width="5.5703125" style="128" customWidth="1"/>
    <col min="2830" max="2830" width="3.42578125" style="128" bestFit="1" customWidth="1"/>
    <col min="2831" max="2831" width="6.28515625" style="128" customWidth="1"/>
    <col min="2832" max="2832" width="6.5703125" style="128" customWidth="1"/>
    <col min="2833" max="3070" width="9.140625" style="128"/>
    <col min="3071" max="3071" width="7.140625" style="128" bestFit="1" customWidth="1"/>
    <col min="3072" max="3072" width="9.85546875" style="128" customWidth="1"/>
    <col min="3073" max="3073" width="9" style="128" customWidth="1"/>
    <col min="3074" max="3074" width="10" style="128" bestFit="1" customWidth="1"/>
    <col min="3075" max="3075" width="5.140625" style="128" bestFit="1" customWidth="1"/>
    <col min="3076" max="3076" width="5.42578125" style="128" bestFit="1" customWidth="1"/>
    <col min="3077" max="3077" width="5.7109375" style="128" bestFit="1" customWidth="1"/>
    <col min="3078" max="3078" width="5.42578125" style="128" bestFit="1" customWidth="1"/>
    <col min="3079" max="3079" width="5.7109375" style="128" bestFit="1" customWidth="1"/>
    <col min="3080" max="3080" width="5.42578125" style="128" bestFit="1" customWidth="1"/>
    <col min="3081" max="3081" width="5.140625" style="128" bestFit="1" customWidth="1"/>
    <col min="3082" max="3082" width="5.42578125" style="128" bestFit="1" customWidth="1"/>
    <col min="3083" max="3083" width="10.85546875" style="128" bestFit="1" customWidth="1"/>
    <col min="3084" max="3084" width="4.85546875" style="128" customWidth="1"/>
    <col min="3085" max="3085" width="5.5703125" style="128" customWidth="1"/>
    <col min="3086" max="3086" width="3.42578125" style="128" bestFit="1" customWidth="1"/>
    <col min="3087" max="3087" width="6.28515625" style="128" customWidth="1"/>
    <col min="3088" max="3088" width="6.5703125" style="128" customWidth="1"/>
    <col min="3089" max="3326" width="9.140625" style="128"/>
    <col min="3327" max="3327" width="7.140625" style="128" bestFit="1" customWidth="1"/>
    <col min="3328" max="3328" width="9.85546875" style="128" customWidth="1"/>
    <col min="3329" max="3329" width="9" style="128" customWidth="1"/>
    <col min="3330" max="3330" width="10" style="128" bestFit="1" customWidth="1"/>
    <col min="3331" max="3331" width="5.140625" style="128" bestFit="1" customWidth="1"/>
    <col min="3332" max="3332" width="5.42578125" style="128" bestFit="1" customWidth="1"/>
    <col min="3333" max="3333" width="5.7109375" style="128" bestFit="1" customWidth="1"/>
    <col min="3334" max="3334" width="5.42578125" style="128" bestFit="1" customWidth="1"/>
    <col min="3335" max="3335" width="5.7109375" style="128" bestFit="1" customWidth="1"/>
    <col min="3336" max="3336" width="5.42578125" style="128" bestFit="1" customWidth="1"/>
    <col min="3337" max="3337" width="5.140625" style="128" bestFit="1" customWidth="1"/>
    <col min="3338" max="3338" width="5.42578125" style="128" bestFit="1" customWidth="1"/>
    <col min="3339" max="3339" width="10.85546875" style="128" bestFit="1" customWidth="1"/>
    <col min="3340" max="3340" width="4.85546875" style="128" customWidth="1"/>
    <col min="3341" max="3341" width="5.5703125" style="128" customWidth="1"/>
    <col min="3342" max="3342" width="3.42578125" style="128" bestFit="1" customWidth="1"/>
    <col min="3343" max="3343" width="6.28515625" style="128" customWidth="1"/>
    <col min="3344" max="3344" width="6.5703125" style="128" customWidth="1"/>
    <col min="3345" max="3582" width="9.140625" style="128"/>
    <col min="3583" max="3583" width="7.140625" style="128" bestFit="1" customWidth="1"/>
    <col min="3584" max="3584" width="9.85546875" style="128" customWidth="1"/>
    <col min="3585" max="3585" width="9" style="128" customWidth="1"/>
    <col min="3586" max="3586" width="10" style="128" bestFit="1" customWidth="1"/>
    <col min="3587" max="3587" width="5.140625" style="128" bestFit="1" customWidth="1"/>
    <col min="3588" max="3588" width="5.42578125" style="128" bestFit="1" customWidth="1"/>
    <col min="3589" max="3589" width="5.7109375" style="128" bestFit="1" customWidth="1"/>
    <col min="3590" max="3590" width="5.42578125" style="128" bestFit="1" customWidth="1"/>
    <col min="3591" max="3591" width="5.7109375" style="128" bestFit="1" customWidth="1"/>
    <col min="3592" max="3592" width="5.42578125" style="128" bestFit="1" customWidth="1"/>
    <col min="3593" max="3593" width="5.140625" style="128" bestFit="1" customWidth="1"/>
    <col min="3594" max="3594" width="5.42578125" style="128" bestFit="1" customWidth="1"/>
    <col min="3595" max="3595" width="10.85546875" style="128" bestFit="1" customWidth="1"/>
    <col min="3596" max="3596" width="4.85546875" style="128" customWidth="1"/>
    <col min="3597" max="3597" width="5.5703125" style="128" customWidth="1"/>
    <col min="3598" max="3598" width="3.42578125" style="128" bestFit="1" customWidth="1"/>
    <col min="3599" max="3599" width="6.28515625" style="128" customWidth="1"/>
    <col min="3600" max="3600" width="6.5703125" style="128" customWidth="1"/>
    <col min="3601" max="3838" width="9.140625" style="128"/>
    <col min="3839" max="3839" width="7.140625" style="128" bestFit="1" customWidth="1"/>
    <col min="3840" max="3840" width="9.85546875" style="128" customWidth="1"/>
    <col min="3841" max="3841" width="9" style="128" customWidth="1"/>
    <col min="3842" max="3842" width="10" style="128" bestFit="1" customWidth="1"/>
    <col min="3843" max="3843" width="5.140625" style="128" bestFit="1" customWidth="1"/>
    <col min="3844" max="3844" width="5.42578125" style="128" bestFit="1" customWidth="1"/>
    <col min="3845" max="3845" width="5.7109375" style="128" bestFit="1" customWidth="1"/>
    <col min="3846" max="3846" width="5.42578125" style="128" bestFit="1" customWidth="1"/>
    <col min="3847" max="3847" width="5.7109375" style="128" bestFit="1" customWidth="1"/>
    <col min="3848" max="3848" width="5.42578125" style="128" bestFit="1" customWidth="1"/>
    <col min="3849" max="3849" width="5.140625" style="128" bestFit="1" customWidth="1"/>
    <col min="3850" max="3850" width="5.42578125" style="128" bestFit="1" customWidth="1"/>
    <col min="3851" max="3851" width="10.85546875" style="128" bestFit="1" customWidth="1"/>
    <col min="3852" max="3852" width="4.85546875" style="128" customWidth="1"/>
    <col min="3853" max="3853" width="5.5703125" style="128" customWidth="1"/>
    <col min="3854" max="3854" width="3.42578125" style="128" bestFit="1" customWidth="1"/>
    <col min="3855" max="3855" width="6.28515625" style="128" customWidth="1"/>
    <col min="3856" max="3856" width="6.5703125" style="128" customWidth="1"/>
    <col min="3857" max="4094" width="9.140625" style="128"/>
    <col min="4095" max="4095" width="7.140625" style="128" bestFit="1" customWidth="1"/>
    <col min="4096" max="4096" width="9.85546875" style="128" customWidth="1"/>
    <col min="4097" max="4097" width="9" style="128" customWidth="1"/>
    <col min="4098" max="4098" width="10" style="128" bestFit="1" customWidth="1"/>
    <col min="4099" max="4099" width="5.140625" style="128" bestFit="1" customWidth="1"/>
    <col min="4100" max="4100" width="5.42578125" style="128" bestFit="1" customWidth="1"/>
    <col min="4101" max="4101" width="5.7109375" style="128" bestFit="1" customWidth="1"/>
    <col min="4102" max="4102" width="5.42578125" style="128" bestFit="1" customWidth="1"/>
    <col min="4103" max="4103" width="5.7109375" style="128" bestFit="1" customWidth="1"/>
    <col min="4104" max="4104" width="5.42578125" style="128" bestFit="1" customWidth="1"/>
    <col min="4105" max="4105" width="5.140625" style="128" bestFit="1" customWidth="1"/>
    <col min="4106" max="4106" width="5.42578125" style="128" bestFit="1" customWidth="1"/>
    <col min="4107" max="4107" width="10.85546875" style="128" bestFit="1" customWidth="1"/>
    <col min="4108" max="4108" width="4.85546875" style="128" customWidth="1"/>
    <col min="4109" max="4109" width="5.5703125" style="128" customWidth="1"/>
    <col min="4110" max="4110" width="3.42578125" style="128" bestFit="1" customWidth="1"/>
    <col min="4111" max="4111" width="6.28515625" style="128" customWidth="1"/>
    <col min="4112" max="4112" width="6.5703125" style="128" customWidth="1"/>
    <col min="4113" max="4350" width="9.140625" style="128"/>
    <col min="4351" max="4351" width="7.140625" style="128" bestFit="1" customWidth="1"/>
    <col min="4352" max="4352" width="9.85546875" style="128" customWidth="1"/>
    <col min="4353" max="4353" width="9" style="128" customWidth="1"/>
    <col min="4354" max="4354" width="10" style="128" bestFit="1" customWidth="1"/>
    <col min="4355" max="4355" width="5.140625" style="128" bestFit="1" customWidth="1"/>
    <col min="4356" max="4356" width="5.42578125" style="128" bestFit="1" customWidth="1"/>
    <col min="4357" max="4357" width="5.7109375" style="128" bestFit="1" customWidth="1"/>
    <col min="4358" max="4358" width="5.42578125" style="128" bestFit="1" customWidth="1"/>
    <col min="4359" max="4359" width="5.7109375" style="128" bestFit="1" customWidth="1"/>
    <col min="4360" max="4360" width="5.42578125" style="128" bestFit="1" customWidth="1"/>
    <col min="4361" max="4361" width="5.140625" style="128" bestFit="1" customWidth="1"/>
    <col min="4362" max="4362" width="5.42578125" style="128" bestFit="1" customWidth="1"/>
    <col min="4363" max="4363" width="10.85546875" style="128" bestFit="1" customWidth="1"/>
    <col min="4364" max="4364" width="4.85546875" style="128" customWidth="1"/>
    <col min="4365" max="4365" width="5.5703125" style="128" customWidth="1"/>
    <col min="4366" max="4366" width="3.42578125" style="128" bestFit="1" customWidth="1"/>
    <col min="4367" max="4367" width="6.28515625" style="128" customWidth="1"/>
    <col min="4368" max="4368" width="6.5703125" style="128" customWidth="1"/>
    <col min="4369" max="4606" width="9.140625" style="128"/>
    <col min="4607" max="4607" width="7.140625" style="128" bestFit="1" customWidth="1"/>
    <col min="4608" max="4608" width="9.85546875" style="128" customWidth="1"/>
    <col min="4609" max="4609" width="9" style="128" customWidth="1"/>
    <col min="4610" max="4610" width="10" style="128" bestFit="1" customWidth="1"/>
    <col min="4611" max="4611" width="5.140625" style="128" bestFit="1" customWidth="1"/>
    <col min="4612" max="4612" width="5.42578125" style="128" bestFit="1" customWidth="1"/>
    <col min="4613" max="4613" width="5.7109375" style="128" bestFit="1" customWidth="1"/>
    <col min="4614" max="4614" width="5.42578125" style="128" bestFit="1" customWidth="1"/>
    <col min="4615" max="4615" width="5.7109375" style="128" bestFit="1" customWidth="1"/>
    <col min="4616" max="4616" width="5.42578125" style="128" bestFit="1" customWidth="1"/>
    <col min="4617" max="4617" width="5.140625" style="128" bestFit="1" customWidth="1"/>
    <col min="4618" max="4618" width="5.42578125" style="128" bestFit="1" customWidth="1"/>
    <col min="4619" max="4619" width="10.85546875" style="128" bestFit="1" customWidth="1"/>
    <col min="4620" max="4620" width="4.85546875" style="128" customWidth="1"/>
    <col min="4621" max="4621" width="5.5703125" style="128" customWidth="1"/>
    <col min="4622" max="4622" width="3.42578125" style="128" bestFit="1" customWidth="1"/>
    <col min="4623" max="4623" width="6.28515625" style="128" customWidth="1"/>
    <col min="4624" max="4624" width="6.5703125" style="128" customWidth="1"/>
    <col min="4625" max="4862" width="9.140625" style="128"/>
    <col min="4863" max="4863" width="7.140625" style="128" bestFit="1" customWidth="1"/>
    <col min="4864" max="4864" width="9.85546875" style="128" customWidth="1"/>
    <col min="4865" max="4865" width="9" style="128" customWidth="1"/>
    <col min="4866" max="4866" width="10" style="128" bestFit="1" customWidth="1"/>
    <col min="4867" max="4867" width="5.140625" style="128" bestFit="1" customWidth="1"/>
    <col min="4868" max="4868" width="5.42578125" style="128" bestFit="1" customWidth="1"/>
    <col min="4869" max="4869" width="5.7109375" style="128" bestFit="1" customWidth="1"/>
    <col min="4870" max="4870" width="5.42578125" style="128" bestFit="1" customWidth="1"/>
    <col min="4871" max="4871" width="5.7109375" style="128" bestFit="1" customWidth="1"/>
    <col min="4872" max="4872" width="5.42578125" style="128" bestFit="1" customWidth="1"/>
    <col min="4873" max="4873" width="5.140625" style="128" bestFit="1" customWidth="1"/>
    <col min="4874" max="4874" width="5.42578125" style="128" bestFit="1" customWidth="1"/>
    <col min="4875" max="4875" width="10.85546875" style="128" bestFit="1" customWidth="1"/>
    <col min="4876" max="4876" width="4.85546875" style="128" customWidth="1"/>
    <col min="4877" max="4877" width="5.5703125" style="128" customWidth="1"/>
    <col min="4878" max="4878" width="3.42578125" style="128" bestFit="1" customWidth="1"/>
    <col min="4879" max="4879" width="6.28515625" style="128" customWidth="1"/>
    <col min="4880" max="4880" width="6.5703125" style="128" customWidth="1"/>
    <col min="4881" max="5118" width="9.140625" style="128"/>
    <col min="5119" max="5119" width="7.140625" style="128" bestFit="1" customWidth="1"/>
    <col min="5120" max="5120" width="9.85546875" style="128" customWidth="1"/>
    <col min="5121" max="5121" width="9" style="128" customWidth="1"/>
    <col min="5122" max="5122" width="10" style="128" bestFit="1" customWidth="1"/>
    <col min="5123" max="5123" width="5.140625" style="128" bestFit="1" customWidth="1"/>
    <col min="5124" max="5124" width="5.42578125" style="128" bestFit="1" customWidth="1"/>
    <col min="5125" max="5125" width="5.7109375" style="128" bestFit="1" customWidth="1"/>
    <col min="5126" max="5126" width="5.42578125" style="128" bestFit="1" customWidth="1"/>
    <col min="5127" max="5127" width="5.7109375" style="128" bestFit="1" customWidth="1"/>
    <col min="5128" max="5128" width="5.42578125" style="128" bestFit="1" customWidth="1"/>
    <col min="5129" max="5129" width="5.140625" style="128" bestFit="1" customWidth="1"/>
    <col min="5130" max="5130" width="5.42578125" style="128" bestFit="1" customWidth="1"/>
    <col min="5131" max="5131" width="10.85546875" style="128" bestFit="1" customWidth="1"/>
    <col min="5132" max="5132" width="4.85546875" style="128" customWidth="1"/>
    <col min="5133" max="5133" width="5.5703125" style="128" customWidth="1"/>
    <col min="5134" max="5134" width="3.42578125" style="128" bestFit="1" customWidth="1"/>
    <col min="5135" max="5135" width="6.28515625" style="128" customWidth="1"/>
    <col min="5136" max="5136" width="6.5703125" style="128" customWidth="1"/>
    <col min="5137" max="5374" width="9.140625" style="128"/>
    <col min="5375" max="5375" width="7.140625" style="128" bestFit="1" customWidth="1"/>
    <col min="5376" max="5376" width="9.85546875" style="128" customWidth="1"/>
    <col min="5377" max="5377" width="9" style="128" customWidth="1"/>
    <col min="5378" max="5378" width="10" style="128" bestFit="1" customWidth="1"/>
    <col min="5379" max="5379" width="5.140625" style="128" bestFit="1" customWidth="1"/>
    <col min="5380" max="5380" width="5.42578125" style="128" bestFit="1" customWidth="1"/>
    <col min="5381" max="5381" width="5.7109375" style="128" bestFit="1" customWidth="1"/>
    <col min="5382" max="5382" width="5.42578125" style="128" bestFit="1" customWidth="1"/>
    <col min="5383" max="5383" width="5.7109375" style="128" bestFit="1" customWidth="1"/>
    <col min="5384" max="5384" width="5.42578125" style="128" bestFit="1" customWidth="1"/>
    <col min="5385" max="5385" width="5.140625" style="128" bestFit="1" customWidth="1"/>
    <col min="5386" max="5386" width="5.42578125" style="128" bestFit="1" customWidth="1"/>
    <col min="5387" max="5387" width="10.85546875" style="128" bestFit="1" customWidth="1"/>
    <col min="5388" max="5388" width="4.85546875" style="128" customWidth="1"/>
    <col min="5389" max="5389" width="5.5703125" style="128" customWidth="1"/>
    <col min="5390" max="5390" width="3.42578125" style="128" bestFit="1" customWidth="1"/>
    <col min="5391" max="5391" width="6.28515625" style="128" customWidth="1"/>
    <col min="5392" max="5392" width="6.5703125" style="128" customWidth="1"/>
    <col min="5393" max="5630" width="9.140625" style="128"/>
    <col min="5631" max="5631" width="7.140625" style="128" bestFit="1" customWidth="1"/>
    <col min="5632" max="5632" width="9.85546875" style="128" customWidth="1"/>
    <col min="5633" max="5633" width="9" style="128" customWidth="1"/>
    <col min="5634" max="5634" width="10" style="128" bestFit="1" customWidth="1"/>
    <col min="5635" max="5635" width="5.140625" style="128" bestFit="1" customWidth="1"/>
    <col min="5636" max="5636" width="5.42578125" style="128" bestFit="1" customWidth="1"/>
    <col min="5637" max="5637" width="5.7109375" style="128" bestFit="1" customWidth="1"/>
    <col min="5638" max="5638" width="5.42578125" style="128" bestFit="1" customWidth="1"/>
    <col min="5639" max="5639" width="5.7109375" style="128" bestFit="1" customWidth="1"/>
    <col min="5640" max="5640" width="5.42578125" style="128" bestFit="1" customWidth="1"/>
    <col min="5641" max="5641" width="5.140625" style="128" bestFit="1" customWidth="1"/>
    <col min="5642" max="5642" width="5.42578125" style="128" bestFit="1" customWidth="1"/>
    <col min="5643" max="5643" width="10.85546875" style="128" bestFit="1" customWidth="1"/>
    <col min="5644" max="5644" width="4.85546875" style="128" customWidth="1"/>
    <col min="5645" max="5645" width="5.5703125" style="128" customWidth="1"/>
    <col min="5646" max="5646" width="3.42578125" style="128" bestFit="1" customWidth="1"/>
    <col min="5647" max="5647" width="6.28515625" style="128" customWidth="1"/>
    <col min="5648" max="5648" width="6.5703125" style="128" customWidth="1"/>
    <col min="5649" max="5886" width="9.140625" style="128"/>
    <col min="5887" max="5887" width="7.140625" style="128" bestFit="1" customWidth="1"/>
    <col min="5888" max="5888" width="9.85546875" style="128" customWidth="1"/>
    <col min="5889" max="5889" width="9" style="128" customWidth="1"/>
    <col min="5890" max="5890" width="10" style="128" bestFit="1" customWidth="1"/>
    <col min="5891" max="5891" width="5.140625" style="128" bestFit="1" customWidth="1"/>
    <col min="5892" max="5892" width="5.42578125" style="128" bestFit="1" customWidth="1"/>
    <col min="5893" max="5893" width="5.7109375" style="128" bestFit="1" customWidth="1"/>
    <col min="5894" max="5894" width="5.42578125" style="128" bestFit="1" customWidth="1"/>
    <col min="5895" max="5895" width="5.7109375" style="128" bestFit="1" customWidth="1"/>
    <col min="5896" max="5896" width="5.42578125" style="128" bestFit="1" customWidth="1"/>
    <col min="5897" max="5897" width="5.140625" style="128" bestFit="1" customWidth="1"/>
    <col min="5898" max="5898" width="5.42578125" style="128" bestFit="1" customWidth="1"/>
    <col min="5899" max="5899" width="10.85546875" style="128" bestFit="1" customWidth="1"/>
    <col min="5900" max="5900" width="4.85546875" style="128" customWidth="1"/>
    <col min="5901" max="5901" width="5.5703125" style="128" customWidth="1"/>
    <col min="5902" max="5902" width="3.42578125" style="128" bestFit="1" customWidth="1"/>
    <col min="5903" max="5903" width="6.28515625" style="128" customWidth="1"/>
    <col min="5904" max="5904" width="6.5703125" style="128" customWidth="1"/>
    <col min="5905" max="6142" width="9.140625" style="128"/>
    <col min="6143" max="6143" width="7.140625" style="128" bestFit="1" customWidth="1"/>
    <col min="6144" max="6144" width="9.85546875" style="128" customWidth="1"/>
    <col min="6145" max="6145" width="9" style="128" customWidth="1"/>
    <col min="6146" max="6146" width="10" style="128" bestFit="1" customWidth="1"/>
    <col min="6147" max="6147" width="5.140625" style="128" bestFit="1" customWidth="1"/>
    <col min="6148" max="6148" width="5.42578125" style="128" bestFit="1" customWidth="1"/>
    <col min="6149" max="6149" width="5.7109375" style="128" bestFit="1" customWidth="1"/>
    <col min="6150" max="6150" width="5.42578125" style="128" bestFit="1" customWidth="1"/>
    <col min="6151" max="6151" width="5.7109375" style="128" bestFit="1" customWidth="1"/>
    <col min="6152" max="6152" width="5.42578125" style="128" bestFit="1" customWidth="1"/>
    <col min="6153" max="6153" width="5.140625" style="128" bestFit="1" customWidth="1"/>
    <col min="6154" max="6154" width="5.42578125" style="128" bestFit="1" customWidth="1"/>
    <col min="6155" max="6155" width="10.85546875" style="128" bestFit="1" customWidth="1"/>
    <col min="6156" max="6156" width="4.85546875" style="128" customWidth="1"/>
    <col min="6157" max="6157" width="5.5703125" style="128" customWidth="1"/>
    <col min="6158" max="6158" width="3.42578125" style="128" bestFit="1" customWidth="1"/>
    <col min="6159" max="6159" width="6.28515625" style="128" customWidth="1"/>
    <col min="6160" max="6160" width="6.5703125" style="128" customWidth="1"/>
    <col min="6161" max="6398" width="9.140625" style="128"/>
    <col min="6399" max="6399" width="7.140625" style="128" bestFit="1" customWidth="1"/>
    <col min="6400" max="6400" width="9.85546875" style="128" customWidth="1"/>
    <col min="6401" max="6401" width="9" style="128" customWidth="1"/>
    <col min="6402" max="6402" width="10" style="128" bestFit="1" customWidth="1"/>
    <col min="6403" max="6403" width="5.140625" style="128" bestFit="1" customWidth="1"/>
    <col min="6404" max="6404" width="5.42578125" style="128" bestFit="1" customWidth="1"/>
    <col min="6405" max="6405" width="5.7109375" style="128" bestFit="1" customWidth="1"/>
    <col min="6406" max="6406" width="5.42578125" style="128" bestFit="1" customWidth="1"/>
    <col min="6407" max="6407" width="5.7109375" style="128" bestFit="1" customWidth="1"/>
    <col min="6408" max="6408" width="5.42578125" style="128" bestFit="1" customWidth="1"/>
    <col min="6409" max="6409" width="5.140625" style="128" bestFit="1" customWidth="1"/>
    <col min="6410" max="6410" width="5.42578125" style="128" bestFit="1" customWidth="1"/>
    <col min="6411" max="6411" width="10.85546875" style="128" bestFit="1" customWidth="1"/>
    <col min="6412" max="6412" width="4.85546875" style="128" customWidth="1"/>
    <col min="6413" max="6413" width="5.5703125" style="128" customWidth="1"/>
    <col min="6414" max="6414" width="3.42578125" style="128" bestFit="1" customWidth="1"/>
    <col min="6415" max="6415" width="6.28515625" style="128" customWidth="1"/>
    <col min="6416" max="6416" width="6.5703125" style="128" customWidth="1"/>
    <col min="6417" max="6654" width="9.140625" style="128"/>
    <col min="6655" max="6655" width="7.140625" style="128" bestFit="1" customWidth="1"/>
    <col min="6656" max="6656" width="9.85546875" style="128" customWidth="1"/>
    <col min="6657" max="6657" width="9" style="128" customWidth="1"/>
    <col min="6658" max="6658" width="10" style="128" bestFit="1" customWidth="1"/>
    <col min="6659" max="6659" width="5.140625" style="128" bestFit="1" customWidth="1"/>
    <col min="6660" max="6660" width="5.42578125" style="128" bestFit="1" customWidth="1"/>
    <col min="6661" max="6661" width="5.7109375" style="128" bestFit="1" customWidth="1"/>
    <col min="6662" max="6662" width="5.42578125" style="128" bestFit="1" customWidth="1"/>
    <col min="6663" max="6663" width="5.7109375" style="128" bestFit="1" customWidth="1"/>
    <col min="6664" max="6664" width="5.42578125" style="128" bestFit="1" customWidth="1"/>
    <col min="6665" max="6665" width="5.140625" style="128" bestFit="1" customWidth="1"/>
    <col min="6666" max="6666" width="5.42578125" style="128" bestFit="1" customWidth="1"/>
    <col min="6667" max="6667" width="10.85546875" style="128" bestFit="1" customWidth="1"/>
    <col min="6668" max="6668" width="4.85546875" style="128" customWidth="1"/>
    <col min="6669" max="6669" width="5.5703125" style="128" customWidth="1"/>
    <col min="6670" max="6670" width="3.42578125" style="128" bestFit="1" customWidth="1"/>
    <col min="6671" max="6671" width="6.28515625" style="128" customWidth="1"/>
    <col min="6672" max="6672" width="6.5703125" style="128" customWidth="1"/>
    <col min="6673" max="6910" width="9.140625" style="128"/>
    <col min="6911" max="6911" width="7.140625" style="128" bestFit="1" customWidth="1"/>
    <col min="6912" max="6912" width="9.85546875" style="128" customWidth="1"/>
    <col min="6913" max="6913" width="9" style="128" customWidth="1"/>
    <col min="6914" max="6914" width="10" style="128" bestFit="1" customWidth="1"/>
    <col min="6915" max="6915" width="5.140625" style="128" bestFit="1" customWidth="1"/>
    <col min="6916" max="6916" width="5.42578125" style="128" bestFit="1" customWidth="1"/>
    <col min="6917" max="6917" width="5.7109375" style="128" bestFit="1" customWidth="1"/>
    <col min="6918" max="6918" width="5.42578125" style="128" bestFit="1" customWidth="1"/>
    <col min="6919" max="6919" width="5.7109375" style="128" bestFit="1" customWidth="1"/>
    <col min="6920" max="6920" width="5.42578125" style="128" bestFit="1" customWidth="1"/>
    <col min="6921" max="6921" width="5.140625" style="128" bestFit="1" customWidth="1"/>
    <col min="6922" max="6922" width="5.42578125" style="128" bestFit="1" customWidth="1"/>
    <col min="6923" max="6923" width="10.85546875" style="128" bestFit="1" customWidth="1"/>
    <col min="6924" max="6924" width="4.85546875" style="128" customWidth="1"/>
    <col min="6925" max="6925" width="5.5703125" style="128" customWidth="1"/>
    <col min="6926" max="6926" width="3.42578125" style="128" bestFit="1" customWidth="1"/>
    <col min="6927" max="6927" width="6.28515625" style="128" customWidth="1"/>
    <col min="6928" max="6928" width="6.5703125" style="128" customWidth="1"/>
    <col min="6929" max="7166" width="9.140625" style="128"/>
    <col min="7167" max="7167" width="7.140625" style="128" bestFit="1" customWidth="1"/>
    <col min="7168" max="7168" width="9.85546875" style="128" customWidth="1"/>
    <col min="7169" max="7169" width="9" style="128" customWidth="1"/>
    <col min="7170" max="7170" width="10" style="128" bestFit="1" customWidth="1"/>
    <col min="7171" max="7171" width="5.140625" style="128" bestFit="1" customWidth="1"/>
    <col min="7172" max="7172" width="5.42578125" style="128" bestFit="1" customWidth="1"/>
    <col min="7173" max="7173" width="5.7109375" style="128" bestFit="1" customWidth="1"/>
    <col min="7174" max="7174" width="5.42578125" style="128" bestFit="1" customWidth="1"/>
    <col min="7175" max="7175" width="5.7109375" style="128" bestFit="1" customWidth="1"/>
    <col min="7176" max="7176" width="5.42578125" style="128" bestFit="1" customWidth="1"/>
    <col min="7177" max="7177" width="5.140625" style="128" bestFit="1" customWidth="1"/>
    <col min="7178" max="7178" width="5.42578125" style="128" bestFit="1" customWidth="1"/>
    <col min="7179" max="7179" width="10.85546875" style="128" bestFit="1" customWidth="1"/>
    <col min="7180" max="7180" width="4.85546875" style="128" customWidth="1"/>
    <col min="7181" max="7181" width="5.5703125" style="128" customWidth="1"/>
    <col min="7182" max="7182" width="3.42578125" style="128" bestFit="1" customWidth="1"/>
    <col min="7183" max="7183" width="6.28515625" style="128" customWidth="1"/>
    <col min="7184" max="7184" width="6.5703125" style="128" customWidth="1"/>
    <col min="7185" max="7422" width="9.140625" style="128"/>
    <col min="7423" max="7423" width="7.140625" style="128" bestFit="1" customWidth="1"/>
    <col min="7424" max="7424" width="9.85546875" style="128" customWidth="1"/>
    <col min="7425" max="7425" width="9" style="128" customWidth="1"/>
    <col min="7426" max="7426" width="10" style="128" bestFit="1" customWidth="1"/>
    <col min="7427" max="7427" width="5.140625" style="128" bestFit="1" customWidth="1"/>
    <col min="7428" max="7428" width="5.42578125" style="128" bestFit="1" customWidth="1"/>
    <col min="7429" max="7429" width="5.7109375" style="128" bestFit="1" customWidth="1"/>
    <col min="7430" max="7430" width="5.42578125" style="128" bestFit="1" customWidth="1"/>
    <col min="7431" max="7431" width="5.7109375" style="128" bestFit="1" customWidth="1"/>
    <col min="7432" max="7432" width="5.42578125" style="128" bestFit="1" customWidth="1"/>
    <col min="7433" max="7433" width="5.140625" style="128" bestFit="1" customWidth="1"/>
    <col min="7434" max="7434" width="5.42578125" style="128" bestFit="1" customWidth="1"/>
    <col min="7435" max="7435" width="10.85546875" style="128" bestFit="1" customWidth="1"/>
    <col min="7436" max="7436" width="4.85546875" style="128" customWidth="1"/>
    <col min="7437" max="7437" width="5.5703125" style="128" customWidth="1"/>
    <col min="7438" max="7438" width="3.42578125" style="128" bestFit="1" customWidth="1"/>
    <col min="7439" max="7439" width="6.28515625" style="128" customWidth="1"/>
    <col min="7440" max="7440" width="6.5703125" style="128" customWidth="1"/>
    <col min="7441" max="7678" width="9.140625" style="128"/>
    <col min="7679" max="7679" width="7.140625" style="128" bestFit="1" customWidth="1"/>
    <col min="7680" max="7680" width="9.85546875" style="128" customWidth="1"/>
    <col min="7681" max="7681" width="9" style="128" customWidth="1"/>
    <col min="7682" max="7682" width="10" style="128" bestFit="1" customWidth="1"/>
    <col min="7683" max="7683" width="5.140625" style="128" bestFit="1" customWidth="1"/>
    <col min="7684" max="7684" width="5.42578125" style="128" bestFit="1" customWidth="1"/>
    <col min="7685" max="7685" width="5.7109375" style="128" bestFit="1" customWidth="1"/>
    <col min="7686" max="7686" width="5.42578125" style="128" bestFit="1" customWidth="1"/>
    <col min="7687" max="7687" width="5.7109375" style="128" bestFit="1" customWidth="1"/>
    <col min="7688" max="7688" width="5.42578125" style="128" bestFit="1" customWidth="1"/>
    <col min="7689" max="7689" width="5.140625" style="128" bestFit="1" customWidth="1"/>
    <col min="7690" max="7690" width="5.42578125" style="128" bestFit="1" customWidth="1"/>
    <col min="7691" max="7691" width="10.85546875" style="128" bestFit="1" customWidth="1"/>
    <col min="7692" max="7692" width="4.85546875" style="128" customWidth="1"/>
    <col min="7693" max="7693" width="5.5703125" style="128" customWidth="1"/>
    <col min="7694" max="7694" width="3.42578125" style="128" bestFit="1" customWidth="1"/>
    <col min="7695" max="7695" width="6.28515625" style="128" customWidth="1"/>
    <col min="7696" max="7696" width="6.5703125" style="128" customWidth="1"/>
    <col min="7697" max="7934" width="9.140625" style="128"/>
    <col min="7935" max="7935" width="7.140625" style="128" bestFit="1" customWidth="1"/>
    <col min="7936" max="7936" width="9.85546875" style="128" customWidth="1"/>
    <col min="7937" max="7937" width="9" style="128" customWidth="1"/>
    <col min="7938" max="7938" width="10" style="128" bestFit="1" customWidth="1"/>
    <col min="7939" max="7939" width="5.140625" style="128" bestFit="1" customWidth="1"/>
    <col min="7940" max="7940" width="5.42578125" style="128" bestFit="1" customWidth="1"/>
    <col min="7941" max="7941" width="5.7109375" style="128" bestFit="1" customWidth="1"/>
    <col min="7942" max="7942" width="5.42578125" style="128" bestFit="1" customWidth="1"/>
    <col min="7943" max="7943" width="5.7109375" style="128" bestFit="1" customWidth="1"/>
    <col min="7944" max="7944" width="5.42578125" style="128" bestFit="1" customWidth="1"/>
    <col min="7945" max="7945" width="5.140625" style="128" bestFit="1" customWidth="1"/>
    <col min="7946" max="7946" width="5.42578125" style="128" bestFit="1" customWidth="1"/>
    <col min="7947" max="7947" width="10.85546875" style="128" bestFit="1" customWidth="1"/>
    <col min="7948" max="7948" width="4.85546875" style="128" customWidth="1"/>
    <col min="7949" max="7949" width="5.5703125" style="128" customWidth="1"/>
    <col min="7950" max="7950" width="3.42578125" style="128" bestFit="1" customWidth="1"/>
    <col min="7951" max="7951" width="6.28515625" style="128" customWidth="1"/>
    <col min="7952" max="7952" width="6.5703125" style="128" customWidth="1"/>
    <col min="7953" max="8190" width="9.140625" style="128"/>
    <col min="8191" max="8191" width="7.140625" style="128" bestFit="1" customWidth="1"/>
    <col min="8192" max="8192" width="9.85546875" style="128" customWidth="1"/>
    <col min="8193" max="8193" width="9" style="128" customWidth="1"/>
    <col min="8194" max="8194" width="10" style="128" bestFit="1" customWidth="1"/>
    <col min="8195" max="8195" width="5.140625" style="128" bestFit="1" customWidth="1"/>
    <col min="8196" max="8196" width="5.42578125" style="128" bestFit="1" customWidth="1"/>
    <col min="8197" max="8197" width="5.7109375" style="128" bestFit="1" customWidth="1"/>
    <col min="8198" max="8198" width="5.42578125" style="128" bestFit="1" customWidth="1"/>
    <col min="8199" max="8199" width="5.7109375" style="128" bestFit="1" customWidth="1"/>
    <col min="8200" max="8200" width="5.42578125" style="128" bestFit="1" customWidth="1"/>
    <col min="8201" max="8201" width="5.140625" style="128" bestFit="1" customWidth="1"/>
    <col min="8202" max="8202" width="5.42578125" style="128" bestFit="1" customWidth="1"/>
    <col min="8203" max="8203" width="10.85546875" style="128" bestFit="1" customWidth="1"/>
    <col min="8204" max="8204" width="4.85546875" style="128" customWidth="1"/>
    <col min="8205" max="8205" width="5.5703125" style="128" customWidth="1"/>
    <col min="8206" max="8206" width="3.42578125" style="128" bestFit="1" customWidth="1"/>
    <col min="8207" max="8207" width="6.28515625" style="128" customWidth="1"/>
    <col min="8208" max="8208" width="6.5703125" style="128" customWidth="1"/>
    <col min="8209" max="8446" width="9.140625" style="128"/>
    <col min="8447" max="8447" width="7.140625" style="128" bestFit="1" customWidth="1"/>
    <col min="8448" max="8448" width="9.85546875" style="128" customWidth="1"/>
    <col min="8449" max="8449" width="9" style="128" customWidth="1"/>
    <col min="8450" max="8450" width="10" style="128" bestFit="1" customWidth="1"/>
    <col min="8451" max="8451" width="5.140625" style="128" bestFit="1" customWidth="1"/>
    <col min="8452" max="8452" width="5.42578125" style="128" bestFit="1" customWidth="1"/>
    <col min="8453" max="8453" width="5.7109375" style="128" bestFit="1" customWidth="1"/>
    <col min="8454" max="8454" width="5.42578125" style="128" bestFit="1" customWidth="1"/>
    <col min="8455" max="8455" width="5.7109375" style="128" bestFit="1" customWidth="1"/>
    <col min="8456" max="8456" width="5.42578125" style="128" bestFit="1" customWidth="1"/>
    <col min="8457" max="8457" width="5.140625" style="128" bestFit="1" customWidth="1"/>
    <col min="8458" max="8458" width="5.42578125" style="128" bestFit="1" customWidth="1"/>
    <col min="8459" max="8459" width="10.85546875" style="128" bestFit="1" customWidth="1"/>
    <col min="8460" max="8460" width="4.85546875" style="128" customWidth="1"/>
    <col min="8461" max="8461" width="5.5703125" style="128" customWidth="1"/>
    <col min="8462" max="8462" width="3.42578125" style="128" bestFit="1" customWidth="1"/>
    <col min="8463" max="8463" width="6.28515625" style="128" customWidth="1"/>
    <col min="8464" max="8464" width="6.5703125" style="128" customWidth="1"/>
    <col min="8465" max="8702" width="9.140625" style="128"/>
    <col min="8703" max="8703" width="7.140625" style="128" bestFit="1" customWidth="1"/>
    <col min="8704" max="8704" width="9.85546875" style="128" customWidth="1"/>
    <col min="8705" max="8705" width="9" style="128" customWidth="1"/>
    <col min="8706" max="8706" width="10" style="128" bestFit="1" customWidth="1"/>
    <col min="8707" max="8707" width="5.140625" style="128" bestFit="1" customWidth="1"/>
    <col min="8708" max="8708" width="5.42578125" style="128" bestFit="1" customWidth="1"/>
    <col min="8709" max="8709" width="5.7109375" style="128" bestFit="1" customWidth="1"/>
    <col min="8710" max="8710" width="5.42578125" style="128" bestFit="1" customWidth="1"/>
    <col min="8711" max="8711" width="5.7109375" style="128" bestFit="1" customWidth="1"/>
    <col min="8712" max="8712" width="5.42578125" style="128" bestFit="1" customWidth="1"/>
    <col min="8713" max="8713" width="5.140625" style="128" bestFit="1" customWidth="1"/>
    <col min="8714" max="8714" width="5.42578125" style="128" bestFit="1" customWidth="1"/>
    <col min="8715" max="8715" width="10.85546875" style="128" bestFit="1" customWidth="1"/>
    <col min="8716" max="8716" width="4.85546875" style="128" customWidth="1"/>
    <col min="8717" max="8717" width="5.5703125" style="128" customWidth="1"/>
    <col min="8718" max="8718" width="3.42578125" style="128" bestFit="1" customWidth="1"/>
    <col min="8719" max="8719" width="6.28515625" style="128" customWidth="1"/>
    <col min="8720" max="8720" width="6.5703125" style="128" customWidth="1"/>
    <col min="8721" max="8958" width="9.140625" style="128"/>
    <col min="8959" max="8959" width="7.140625" style="128" bestFit="1" customWidth="1"/>
    <col min="8960" max="8960" width="9.85546875" style="128" customWidth="1"/>
    <col min="8961" max="8961" width="9" style="128" customWidth="1"/>
    <col min="8962" max="8962" width="10" style="128" bestFit="1" customWidth="1"/>
    <col min="8963" max="8963" width="5.140625" style="128" bestFit="1" customWidth="1"/>
    <col min="8964" max="8964" width="5.42578125" style="128" bestFit="1" customWidth="1"/>
    <col min="8965" max="8965" width="5.7109375" style="128" bestFit="1" customWidth="1"/>
    <col min="8966" max="8966" width="5.42578125" style="128" bestFit="1" customWidth="1"/>
    <col min="8967" max="8967" width="5.7109375" style="128" bestFit="1" customWidth="1"/>
    <col min="8968" max="8968" width="5.42578125" style="128" bestFit="1" customWidth="1"/>
    <col min="8969" max="8969" width="5.140625" style="128" bestFit="1" customWidth="1"/>
    <col min="8970" max="8970" width="5.42578125" style="128" bestFit="1" customWidth="1"/>
    <col min="8971" max="8971" width="10.85546875" style="128" bestFit="1" customWidth="1"/>
    <col min="8972" max="8972" width="4.85546875" style="128" customWidth="1"/>
    <col min="8973" max="8973" width="5.5703125" style="128" customWidth="1"/>
    <col min="8974" max="8974" width="3.42578125" style="128" bestFit="1" customWidth="1"/>
    <col min="8975" max="8975" width="6.28515625" style="128" customWidth="1"/>
    <col min="8976" max="8976" width="6.5703125" style="128" customWidth="1"/>
    <col min="8977" max="9214" width="9.140625" style="128"/>
    <col min="9215" max="9215" width="7.140625" style="128" bestFit="1" customWidth="1"/>
    <col min="9216" max="9216" width="9.85546875" style="128" customWidth="1"/>
    <col min="9217" max="9217" width="9" style="128" customWidth="1"/>
    <col min="9218" max="9218" width="10" style="128" bestFit="1" customWidth="1"/>
    <col min="9219" max="9219" width="5.140625" style="128" bestFit="1" customWidth="1"/>
    <col min="9220" max="9220" width="5.42578125" style="128" bestFit="1" customWidth="1"/>
    <col min="9221" max="9221" width="5.7109375" style="128" bestFit="1" customWidth="1"/>
    <col min="9222" max="9222" width="5.42578125" style="128" bestFit="1" customWidth="1"/>
    <col min="9223" max="9223" width="5.7109375" style="128" bestFit="1" customWidth="1"/>
    <col min="9224" max="9224" width="5.42578125" style="128" bestFit="1" customWidth="1"/>
    <col min="9225" max="9225" width="5.140625" style="128" bestFit="1" customWidth="1"/>
    <col min="9226" max="9226" width="5.42578125" style="128" bestFit="1" customWidth="1"/>
    <col min="9227" max="9227" width="10.85546875" style="128" bestFit="1" customWidth="1"/>
    <col min="9228" max="9228" width="4.85546875" style="128" customWidth="1"/>
    <col min="9229" max="9229" width="5.5703125" style="128" customWidth="1"/>
    <col min="9230" max="9230" width="3.42578125" style="128" bestFit="1" customWidth="1"/>
    <col min="9231" max="9231" width="6.28515625" style="128" customWidth="1"/>
    <col min="9232" max="9232" width="6.5703125" style="128" customWidth="1"/>
    <col min="9233" max="9470" width="9.140625" style="128"/>
    <col min="9471" max="9471" width="7.140625" style="128" bestFit="1" customWidth="1"/>
    <col min="9472" max="9472" width="9.85546875" style="128" customWidth="1"/>
    <col min="9473" max="9473" width="9" style="128" customWidth="1"/>
    <col min="9474" max="9474" width="10" style="128" bestFit="1" customWidth="1"/>
    <col min="9475" max="9475" width="5.140625" style="128" bestFit="1" customWidth="1"/>
    <col min="9476" max="9476" width="5.42578125" style="128" bestFit="1" customWidth="1"/>
    <col min="9477" max="9477" width="5.7109375" style="128" bestFit="1" customWidth="1"/>
    <col min="9478" max="9478" width="5.42578125" style="128" bestFit="1" customWidth="1"/>
    <col min="9479" max="9479" width="5.7109375" style="128" bestFit="1" customWidth="1"/>
    <col min="9480" max="9480" width="5.42578125" style="128" bestFit="1" customWidth="1"/>
    <col min="9481" max="9481" width="5.140625" style="128" bestFit="1" customWidth="1"/>
    <col min="9482" max="9482" width="5.42578125" style="128" bestFit="1" customWidth="1"/>
    <col min="9483" max="9483" width="10.85546875" style="128" bestFit="1" customWidth="1"/>
    <col min="9484" max="9484" width="4.85546875" style="128" customWidth="1"/>
    <col min="9485" max="9485" width="5.5703125" style="128" customWidth="1"/>
    <col min="9486" max="9486" width="3.42578125" style="128" bestFit="1" customWidth="1"/>
    <col min="9487" max="9487" width="6.28515625" style="128" customWidth="1"/>
    <col min="9488" max="9488" width="6.5703125" style="128" customWidth="1"/>
    <col min="9489" max="9726" width="9.140625" style="128"/>
    <col min="9727" max="9727" width="7.140625" style="128" bestFit="1" customWidth="1"/>
    <col min="9728" max="9728" width="9.85546875" style="128" customWidth="1"/>
    <col min="9729" max="9729" width="9" style="128" customWidth="1"/>
    <col min="9730" max="9730" width="10" style="128" bestFit="1" customWidth="1"/>
    <col min="9731" max="9731" width="5.140625" style="128" bestFit="1" customWidth="1"/>
    <col min="9732" max="9732" width="5.42578125" style="128" bestFit="1" customWidth="1"/>
    <col min="9733" max="9733" width="5.7109375" style="128" bestFit="1" customWidth="1"/>
    <col min="9734" max="9734" width="5.42578125" style="128" bestFit="1" customWidth="1"/>
    <col min="9735" max="9735" width="5.7109375" style="128" bestFit="1" customWidth="1"/>
    <col min="9736" max="9736" width="5.42578125" style="128" bestFit="1" customWidth="1"/>
    <col min="9737" max="9737" width="5.140625" style="128" bestFit="1" customWidth="1"/>
    <col min="9738" max="9738" width="5.42578125" style="128" bestFit="1" customWidth="1"/>
    <col min="9739" max="9739" width="10.85546875" style="128" bestFit="1" customWidth="1"/>
    <col min="9740" max="9740" width="4.85546875" style="128" customWidth="1"/>
    <col min="9741" max="9741" width="5.5703125" style="128" customWidth="1"/>
    <col min="9742" max="9742" width="3.42578125" style="128" bestFit="1" customWidth="1"/>
    <col min="9743" max="9743" width="6.28515625" style="128" customWidth="1"/>
    <col min="9744" max="9744" width="6.5703125" style="128" customWidth="1"/>
    <col min="9745" max="9982" width="9.140625" style="128"/>
    <col min="9983" max="9983" width="7.140625" style="128" bestFit="1" customWidth="1"/>
    <col min="9984" max="9984" width="9.85546875" style="128" customWidth="1"/>
    <col min="9985" max="9985" width="9" style="128" customWidth="1"/>
    <col min="9986" max="9986" width="10" style="128" bestFit="1" customWidth="1"/>
    <col min="9987" max="9987" width="5.140625" style="128" bestFit="1" customWidth="1"/>
    <col min="9988" max="9988" width="5.42578125" style="128" bestFit="1" customWidth="1"/>
    <col min="9989" max="9989" width="5.7109375" style="128" bestFit="1" customWidth="1"/>
    <col min="9990" max="9990" width="5.42578125" style="128" bestFit="1" customWidth="1"/>
    <col min="9991" max="9991" width="5.7109375" style="128" bestFit="1" customWidth="1"/>
    <col min="9992" max="9992" width="5.42578125" style="128" bestFit="1" customWidth="1"/>
    <col min="9993" max="9993" width="5.140625" style="128" bestFit="1" customWidth="1"/>
    <col min="9994" max="9994" width="5.42578125" style="128" bestFit="1" customWidth="1"/>
    <col min="9995" max="9995" width="10.85546875" style="128" bestFit="1" customWidth="1"/>
    <col min="9996" max="9996" width="4.85546875" style="128" customWidth="1"/>
    <col min="9997" max="9997" width="5.5703125" style="128" customWidth="1"/>
    <col min="9998" max="9998" width="3.42578125" style="128" bestFit="1" customWidth="1"/>
    <col min="9999" max="9999" width="6.28515625" style="128" customWidth="1"/>
    <col min="10000" max="10000" width="6.5703125" style="128" customWidth="1"/>
    <col min="10001" max="10238" width="9.140625" style="128"/>
    <col min="10239" max="10239" width="7.140625" style="128" bestFit="1" customWidth="1"/>
    <col min="10240" max="10240" width="9.85546875" style="128" customWidth="1"/>
    <col min="10241" max="10241" width="9" style="128" customWidth="1"/>
    <col min="10242" max="10242" width="10" style="128" bestFit="1" customWidth="1"/>
    <col min="10243" max="10243" width="5.140625" style="128" bestFit="1" customWidth="1"/>
    <col min="10244" max="10244" width="5.42578125" style="128" bestFit="1" customWidth="1"/>
    <col min="10245" max="10245" width="5.7109375" style="128" bestFit="1" customWidth="1"/>
    <col min="10246" max="10246" width="5.42578125" style="128" bestFit="1" customWidth="1"/>
    <col min="10247" max="10247" width="5.7109375" style="128" bestFit="1" customWidth="1"/>
    <col min="10248" max="10248" width="5.42578125" style="128" bestFit="1" customWidth="1"/>
    <col min="10249" max="10249" width="5.140625" style="128" bestFit="1" customWidth="1"/>
    <col min="10250" max="10250" width="5.42578125" style="128" bestFit="1" customWidth="1"/>
    <col min="10251" max="10251" width="10.85546875" style="128" bestFit="1" customWidth="1"/>
    <col min="10252" max="10252" width="4.85546875" style="128" customWidth="1"/>
    <col min="10253" max="10253" width="5.5703125" style="128" customWidth="1"/>
    <col min="10254" max="10254" width="3.42578125" style="128" bestFit="1" customWidth="1"/>
    <col min="10255" max="10255" width="6.28515625" style="128" customWidth="1"/>
    <col min="10256" max="10256" width="6.5703125" style="128" customWidth="1"/>
    <col min="10257" max="10494" width="9.140625" style="128"/>
    <col min="10495" max="10495" width="7.140625" style="128" bestFit="1" customWidth="1"/>
    <col min="10496" max="10496" width="9.85546875" style="128" customWidth="1"/>
    <col min="10497" max="10497" width="9" style="128" customWidth="1"/>
    <col min="10498" max="10498" width="10" style="128" bestFit="1" customWidth="1"/>
    <col min="10499" max="10499" width="5.140625" style="128" bestFit="1" customWidth="1"/>
    <col min="10500" max="10500" width="5.42578125" style="128" bestFit="1" customWidth="1"/>
    <col min="10501" max="10501" width="5.7109375" style="128" bestFit="1" customWidth="1"/>
    <col min="10502" max="10502" width="5.42578125" style="128" bestFit="1" customWidth="1"/>
    <col min="10503" max="10503" width="5.7109375" style="128" bestFit="1" customWidth="1"/>
    <col min="10504" max="10504" width="5.42578125" style="128" bestFit="1" customWidth="1"/>
    <col min="10505" max="10505" width="5.140625" style="128" bestFit="1" customWidth="1"/>
    <col min="10506" max="10506" width="5.42578125" style="128" bestFit="1" customWidth="1"/>
    <col min="10507" max="10507" width="10.85546875" style="128" bestFit="1" customWidth="1"/>
    <col min="10508" max="10508" width="4.85546875" style="128" customWidth="1"/>
    <col min="10509" max="10509" width="5.5703125" style="128" customWidth="1"/>
    <col min="10510" max="10510" width="3.42578125" style="128" bestFit="1" customWidth="1"/>
    <col min="10511" max="10511" width="6.28515625" style="128" customWidth="1"/>
    <col min="10512" max="10512" width="6.5703125" style="128" customWidth="1"/>
    <col min="10513" max="10750" width="9.140625" style="128"/>
    <col min="10751" max="10751" width="7.140625" style="128" bestFit="1" customWidth="1"/>
    <col min="10752" max="10752" width="9.85546875" style="128" customWidth="1"/>
    <col min="10753" max="10753" width="9" style="128" customWidth="1"/>
    <col min="10754" max="10754" width="10" style="128" bestFit="1" customWidth="1"/>
    <col min="10755" max="10755" width="5.140625" style="128" bestFit="1" customWidth="1"/>
    <col min="10756" max="10756" width="5.42578125" style="128" bestFit="1" customWidth="1"/>
    <col min="10757" max="10757" width="5.7109375" style="128" bestFit="1" customWidth="1"/>
    <col min="10758" max="10758" width="5.42578125" style="128" bestFit="1" customWidth="1"/>
    <col min="10759" max="10759" width="5.7109375" style="128" bestFit="1" customWidth="1"/>
    <col min="10760" max="10760" width="5.42578125" style="128" bestFit="1" customWidth="1"/>
    <col min="10761" max="10761" width="5.140625" style="128" bestFit="1" customWidth="1"/>
    <col min="10762" max="10762" width="5.42578125" style="128" bestFit="1" customWidth="1"/>
    <col min="10763" max="10763" width="10.85546875" style="128" bestFit="1" customWidth="1"/>
    <col min="10764" max="10764" width="4.85546875" style="128" customWidth="1"/>
    <col min="10765" max="10765" width="5.5703125" style="128" customWidth="1"/>
    <col min="10766" max="10766" width="3.42578125" style="128" bestFit="1" customWidth="1"/>
    <col min="10767" max="10767" width="6.28515625" style="128" customWidth="1"/>
    <col min="10768" max="10768" width="6.5703125" style="128" customWidth="1"/>
    <col min="10769" max="11006" width="9.140625" style="128"/>
    <col min="11007" max="11007" width="7.140625" style="128" bestFit="1" customWidth="1"/>
    <col min="11008" max="11008" width="9.85546875" style="128" customWidth="1"/>
    <col min="11009" max="11009" width="9" style="128" customWidth="1"/>
    <col min="11010" max="11010" width="10" style="128" bestFit="1" customWidth="1"/>
    <col min="11011" max="11011" width="5.140625" style="128" bestFit="1" customWidth="1"/>
    <col min="11012" max="11012" width="5.42578125" style="128" bestFit="1" customWidth="1"/>
    <col min="11013" max="11013" width="5.7109375" style="128" bestFit="1" customWidth="1"/>
    <col min="11014" max="11014" width="5.42578125" style="128" bestFit="1" customWidth="1"/>
    <col min="11015" max="11015" width="5.7109375" style="128" bestFit="1" customWidth="1"/>
    <col min="11016" max="11016" width="5.42578125" style="128" bestFit="1" customWidth="1"/>
    <col min="11017" max="11017" width="5.140625" style="128" bestFit="1" customWidth="1"/>
    <col min="11018" max="11018" width="5.42578125" style="128" bestFit="1" customWidth="1"/>
    <col min="11019" max="11019" width="10.85546875" style="128" bestFit="1" customWidth="1"/>
    <col min="11020" max="11020" width="4.85546875" style="128" customWidth="1"/>
    <col min="11021" max="11021" width="5.5703125" style="128" customWidth="1"/>
    <col min="11022" max="11022" width="3.42578125" style="128" bestFit="1" customWidth="1"/>
    <col min="11023" max="11023" width="6.28515625" style="128" customWidth="1"/>
    <col min="11024" max="11024" width="6.5703125" style="128" customWidth="1"/>
    <col min="11025" max="11262" width="9.140625" style="128"/>
    <col min="11263" max="11263" width="7.140625" style="128" bestFit="1" customWidth="1"/>
    <col min="11264" max="11264" width="9.85546875" style="128" customWidth="1"/>
    <col min="11265" max="11265" width="9" style="128" customWidth="1"/>
    <col min="11266" max="11266" width="10" style="128" bestFit="1" customWidth="1"/>
    <col min="11267" max="11267" width="5.140625" style="128" bestFit="1" customWidth="1"/>
    <col min="11268" max="11268" width="5.42578125" style="128" bestFit="1" customWidth="1"/>
    <col min="11269" max="11269" width="5.7109375" style="128" bestFit="1" customWidth="1"/>
    <col min="11270" max="11270" width="5.42578125" style="128" bestFit="1" customWidth="1"/>
    <col min="11271" max="11271" width="5.7109375" style="128" bestFit="1" customWidth="1"/>
    <col min="11272" max="11272" width="5.42578125" style="128" bestFit="1" customWidth="1"/>
    <col min="11273" max="11273" width="5.140625" style="128" bestFit="1" customWidth="1"/>
    <col min="11274" max="11274" width="5.42578125" style="128" bestFit="1" customWidth="1"/>
    <col min="11275" max="11275" width="10.85546875" style="128" bestFit="1" customWidth="1"/>
    <col min="11276" max="11276" width="4.85546875" style="128" customWidth="1"/>
    <col min="11277" max="11277" width="5.5703125" style="128" customWidth="1"/>
    <col min="11278" max="11278" width="3.42578125" style="128" bestFit="1" customWidth="1"/>
    <col min="11279" max="11279" width="6.28515625" style="128" customWidth="1"/>
    <col min="11280" max="11280" width="6.5703125" style="128" customWidth="1"/>
    <col min="11281" max="11518" width="9.140625" style="128"/>
    <col min="11519" max="11519" width="7.140625" style="128" bestFit="1" customWidth="1"/>
    <col min="11520" max="11520" width="9.85546875" style="128" customWidth="1"/>
    <col min="11521" max="11521" width="9" style="128" customWidth="1"/>
    <col min="11522" max="11522" width="10" style="128" bestFit="1" customWidth="1"/>
    <col min="11523" max="11523" width="5.140625" style="128" bestFit="1" customWidth="1"/>
    <col min="11524" max="11524" width="5.42578125" style="128" bestFit="1" customWidth="1"/>
    <col min="11525" max="11525" width="5.7109375" style="128" bestFit="1" customWidth="1"/>
    <col min="11526" max="11526" width="5.42578125" style="128" bestFit="1" customWidth="1"/>
    <col min="11527" max="11527" width="5.7109375" style="128" bestFit="1" customWidth="1"/>
    <col min="11528" max="11528" width="5.42578125" style="128" bestFit="1" customWidth="1"/>
    <col min="11529" max="11529" width="5.140625" style="128" bestFit="1" customWidth="1"/>
    <col min="11530" max="11530" width="5.42578125" style="128" bestFit="1" customWidth="1"/>
    <col min="11531" max="11531" width="10.85546875" style="128" bestFit="1" customWidth="1"/>
    <col min="11532" max="11532" width="4.85546875" style="128" customWidth="1"/>
    <col min="11533" max="11533" width="5.5703125" style="128" customWidth="1"/>
    <col min="11534" max="11534" width="3.42578125" style="128" bestFit="1" customWidth="1"/>
    <col min="11535" max="11535" width="6.28515625" style="128" customWidth="1"/>
    <col min="11536" max="11536" width="6.5703125" style="128" customWidth="1"/>
    <col min="11537" max="11774" width="9.140625" style="128"/>
    <col min="11775" max="11775" width="7.140625" style="128" bestFit="1" customWidth="1"/>
    <col min="11776" max="11776" width="9.85546875" style="128" customWidth="1"/>
    <col min="11777" max="11777" width="9" style="128" customWidth="1"/>
    <col min="11778" max="11778" width="10" style="128" bestFit="1" customWidth="1"/>
    <col min="11779" max="11779" width="5.140625" style="128" bestFit="1" customWidth="1"/>
    <col min="11780" max="11780" width="5.42578125" style="128" bestFit="1" customWidth="1"/>
    <col min="11781" max="11781" width="5.7109375" style="128" bestFit="1" customWidth="1"/>
    <col min="11782" max="11782" width="5.42578125" style="128" bestFit="1" customWidth="1"/>
    <col min="11783" max="11783" width="5.7109375" style="128" bestFit="1" customWidth="1"/>
    <col min="11784" max="11784" width="5.42578125" style="128" bestFit="1" customWidth="1"/>
    <col min="11785" max="11785" width="5.140625" style="128" bestFit="1" customWidth="1"/>
    <col min="11786" max="11786" width="5.42578125" style="128" bestFit="1" customWidth="1"/>
    <col min="11787" max="11787" width="10.85546875" style="128" bestFit="1" customWidth="1"/>
    <col min="11788" max="11788" width="4.85546875" style="128" customWidth="1"/>
    <col min="11789" max="11789" width="5.5703125" style="128" customWidth="1"/>
    <col min="11790" max="11790" width="3.42578125" style="128" bestFit="1" customWidth="1"/>
    <col min="11791" max="11791" width="6.28515625" style="128" customWidth="1"/>
    <col min="11792" max="11792" width="6.5703125" style="128" customWidth="1"/>
    <col min="11793" max="12030" width="9.140625" style="128"/>
    <col min="12031" max="12031" width="7.140625" style="128" bestFit="1" customWidth="1"/>
    <col min="12032" max="12032" width="9.85546875" style="128" customWidth="1"/>
    <col min="12033" max="12033" width="9" style="128" customWidth="1"/>
    <col min="12034" max="12034" width="10" style="128" bestFit="1" customWidth="1"/>
    <col min="12035" max="12035" width="5.140625" style="128" bestFit="1" customWidth="1"/>
    <col min="12036" max="12036" width="5.42578125" style="128" bestFit="1" customWidth="1"/>
    <col min="12037" max="12037" width="5.7109375" style="128" bestFit="1" customWidth="1"/>
    <col min="12038" max="12038" width="5.42578125" style="128" bestFit="1" customWidth="1"/>
    <col min="12039" max="12039" width="5.7109375" style="128" bestFit="1" customWidth="1"/>
    <col min="12040" max="12040" width="5.42578125" style="128" bestFit="1" customWidth="1"/>
    <col min="12041" max="12041" width="5.140625" style="128" bestFit="1" customWidth="1"/>
    <col min="12042" max="12042" width="5.42578125" style="128" bestFit="1" customWidth="1"/>
    <col min="12043" max="12043" width="10.85546875" style="128" bestFit="1" customWidth="1"/>
    <col min="12044" max="12044" width="4.85546875" style="128" customWidth="1"/>
    <col min="12045" max="12045" width="5.5703125" style="128" customWidth="1"/>
    <col min="12046" max="12046" width="3.42578125" style="128" bestFit="1" customWidth="1"/>
    <col min="12047" max="12047" width="6.28515625" style="128" customWidth="1"/>
    <col min="12048" max="12048" width="6.5703125" style="128" customWidth="1"/>
    <col min="12049" max="12286" width="9.140625" style="128"/>
    <col min="12287" max="12287" width="7.140625" style="128" bestFit="1" customWidth="1"/>
    <col min="12288" max="12288" width="9.85546875" style="128" customWidth="1"/>
    <col min="12289" max="12289" width="9" style="128" customWidth="1"/>
    <col min="12290" max="12290" width="10" style="128" bestFit="1" customWidth="1"/>
    <col min="12291" max="12291" width="5.140625" style="128" bestFit="1" customWidth="1"/>
    <col min="12292" max="12292" width="5.42578125" style="128" bestFit="1" customWidth="1"/>
    <col min="12293" max="12293" width="5.7109375" style="128" bestFit="1" customWidth="1"/>
    <col min="12294" max="12294" width="5.42578125" style="128" bestFit="1" customWidth="1"/>
    <col min="12295" max="12295" width="5.7109375" style="128" bestFit="1" customWidth="1"/>
    <col min="12296" max="12296" width="5.42578125" style="128" bestFit="1" customWidth="1"/>
    <col min="12297" max="12297" width="5.140625" style="128" bestFit="1" customWidth="1"/>
    <col min="12298" max="12298" width="5.42578125" style="128" bestFit="1" customWidth="1"/>
    <col min="12299" max="12299" width="10.85546875" style="128" bestFit="1" customWidth="1"/>
    <col min="12300" max="12300" width="4.85546875" style="128" customWidth="1"/>
    <col min="12301" max="12301" width="5.5703125" style="128" customWidth="1"/>
    <col min="12302" max="12302" width="3.42578125" style="128" bestFit="1" customWidth="1"/>
    <col min="12303" max="12303" width="6.28515625" style="128" customWidth="1"/>
    <col min="12304" max="12304" width="6.5703125" style="128" customWidth="1"/>
    <col min="12305" max="12542" width="9.140625" style="128"/>
    <col min="12543" max="12543" width="7.140625" style="128" bestFit="1" customWidth="1"/>
    <col min="12544" max="12544" width="9.85546875" style="128" customWidth="1"/>
    <col min="12545" max="12545" width="9" style="128" customWidth="1"/>
    <col min="12546" max="12546" width="10" style="128" bestFit="1" customWidth="1"/>
    <col min="12547" max="12547" width="5.140625" style="128" bestFit="1" customWidth="1"/>
    <col min="12548" max="12548" width="5.42578125" style="128" bestFit="1" customWidth="1"/>
    <col min="12549" max="12549" width="5.7109375" style="128" bestFit="1" customWidth="1"/>
    <col min="12550" max="12550" width="5.42578125" style="128" bestFit="1" customWidth="1"/>
    <col min="12551" max="12551" width="5.7109375" style="128" bestFit="1" customWidth="1"/>
    <col min="12552" max="12552" width="5.42578125" style="128" bestFit="1" customWidth="1"/>
    <col min="12553" max="12553" width="5.140625" style="128" bestFit="1" customWidth="1"/>
    <col min="12554" max="12554" width="5.42578125" style="128" bestFit="1" customWidth="1"/>
    <col min="12555" max="12555" width="10.85546875" style="128" bestFit="1" customWidth="1"/>
    <col min="12556" max="12556" width="4.85546875" style="128" customWidth="1"/>
    <col min="12557" max="12557" width="5.5703125" style="128" customWidth="1"/>
    <col min="12558" max="12558" width="3.42578125" style="128" bestFit="1" customWidth="1"/>
    <col min="12559" max="12559" width="6.28515625" style="128" customWidth="1"/>
    <col min="12560" max="12560" width="6.5703125" style="128" customWidth="1"/>
    <col min="12561" max="12798" width="9.140625" style="128"/>
    <col min="12799" max="12799" width="7.140625" style="128" bestFit="1" customWidth="1"/>
    <col min="12800" max="12800" width="9.85546875" style="128" customWidth="1"/>
    <col min="12801" max="12801" width="9" style="128" customWidth="1"/>
    <col min="12802" max="12802" width="10" style="128" bestFit="1" customWidth="1"/>
    <col min="12803" max="12803" width="5.140625" style="128" bestFit="1" customWidth="1"/>
    <col min="12804" max="12804" width="5.42578125" style="128" bestFit="1" customWidth="1"/>
    <col min="12805" max="12805" width="5.7109375" style="128" bestFit="1" customWidth="1"/>
    <col min="12806" max="12806" width="5.42578125" style="128" bestFit="1" customWidth="1"/>
    <col min="12807" max="12807" width="5.7109375" style="128" bestFit="1" customWidth="1"/>
    <col min="12808" max="12808" width="5.42578125" style="128" bestFit="1" customWidth="1"/>
    <col min="12809" max="12809" width="5.140625" style="128" bestFit="1" customWidth="1"/>
    <col min="12810" max="12810" width="5.42578125" style="128" bestFit="1" customWidth="1"/>
    <col min="12811" max="12811" width="10.85546875" style="128" bestFit="1" customWidth="1"/>
    <col min="12812" max="12812" width="4.85546875" style="128" customWidth="1"/>
    <col min="12813" max="12813" width="5.5703125" style="128" customWidth="1"/>
    <col min="12814" max="12814" width="3.42578125" style="128" bestFit="1" customWidth="1"/>
    <col min="12815" max="12815" width="6.28515625" style="128" customWidth="1"/>
    <col min="12816" max="12816" width="6.5703125" style="128" customWidth="1"/>
    <col min="12817" max="13054" width="9.140625" style="128"/>
    <col min="13055" max="13055" width="7.140625" style="128" bestFit="1" customWidth="1"/>
    <col min="13056" max="13056" width="9.85546875" style="128" customWidth="1"/>
    <col min="13057" max="13057" width="9" style="128" customWidth="1"/>
    <col min="13058" max="13058" width="10" style="128" bestFit="1" customWidth="1"/>
    <col min="13059" max="13059" width="5.140625" style="128" bestFit="1" customWidth="1"/>
    <col min="13060" max="13060" width="5.42578125" style="128" bestFit="1" customWidth="1"/>
    <col min="13061" max="13061" width="5.7109375" style="128" bestFit="1" customWidth="1"/>
    <col min="13062" max="13062" width="5.42578125" style="128" bestFit="1" customWidth="1"/>
    <col min="13063" max="13063" width="5.7109375" style="128" bestFit="1" customWidth="1"/>
    <col min="13064" max="13064" width="5.42578125" style="128" bestFit="1" customWidth="1"/>
    <col min="13065" max="13065" width="5.140625" style="128" bestFit="1" customWidth="1"/>
    <col min="13066" max="13066" width="5.42578125" style="128" bestFit="1" customWidth="1"/>
    <col min="13067" max="13067" width="10.85546875" style="128" bestFit="1" customWidth="1"/>
    <col min="13068" max="13068" width="4.85546875" style="128" customWidth="1"/>
    <col min="13069" max="13069" width="5.5703125" style="128" customWidth="1"/>
    <col min="13070" max="13070" width="3.42578125" style="128" bestFit="1" customWidth="1"/>
    <col min="13071" max="13071" width="6.28515625" style="128" customWidth="1"/>
    <col min="13072" max="13072" width="6.5703125" style="128" customWidth="1"/>
    <col min="13073" max="13310" width="9.140625" style="128"/>
    <col min="13311" max="13311" width="7.140625" style="128" bestFit="1" customWidth="1"/>
    <col min="13312" max="13312" width="9.85546875" style="128" customWidth="1"/>
    <col min="13313" max="13313" width="9" style="128" customWidth="1"/>
    <col min="13314" max="13314" width="10" style="128" bestFit="1" customWidth="1"/>
    <col min="13315" max="13315" width="5.140625" style="128" bestFit="1" customWidth="1"/>
    <col min="13316" max="13316" width="5.42578125" style="128" bestFit="1" customWidth="1"/>
    <col min="13317" max="13317" width="5.7109375" style="128" bestFit="1" customWidth="1"/>
    <col min="13318" max="13318" width="5.42578125" style="128" bestFit="1" customWidth="1"/>
    <col min="13319" max="13319" width="5.7109375" style="128" bestFit="1" customWidth="1"/>
    <col min="13320" max="13320" width="5.42578125" style="128" bestFit="1" customWidth="1"/>
    <col min="13321" max="13321" width="5.140625" style="128" bestFit="1" customWidth="1"/>
    <col min="13322" max="13322" width="5.42578125" style="128" bestFit="1" customWidth="1"/>
    <col min="13323" max="13323" width="10.85546875" style="128" bestFit="1" customWidth="1"/>
    <col min="13324" max="13324" width="4.85546875" style="128" customWidth="1"/>
    <col min="13325" max="13325" width="5.5703125" style="128" customWidth="1"/>
    <col min="13326" max="13326" width="3.42578125" style="128" bestFit="1" customWidth="1"/>
    <col min="13327" max="13327" width="6.28515625" style="128" customWidth="1"/>
    <col min="13328" max="13328" width="6.5703125" style="128" customWidth="1"/>
    <col min="13329" max="13566" width="9.140625" style="128"/>
    <col min="13567" max="13567" width="7.140625" style="128" bestFit="1" customWidth="1"/>
    <col min="13568" max="13568" width="9.85546875" style="128" customWidth="1"/>
    <col min="13569" max="13569" width="9" style="128" customWidth="1"/>
    <col min="13570" max="13570" width="10" style="128" bestFit="1" customWidth="1"/>
    <col min="13571" max="13571" width="5.140625" style="128" bestFit="1" customWidth="1"/>
    <col min="13572" max="13572" width="5.42578125" style="128" bestFit="1" customWidth="1"/>
    <col min="13573" max="13573" width="5.7109375" style="128" bestFit="1" customWidth="1"/>
    <col min="13574" max="13574" width="5.42578125" style="128" bestFit="1" customWidth="1"/>
    <col min="13575" max="13575" width="5.7109375" style="128" bestFit="1" customWidth="1"/>
    <col min="13576" max="13576" width="5.42578125" style="128" bestFit="1" customWidth="1"/>
    <col min="13577" max="13577" width="5.140625" style="128" bestFit="1" customWidth="1"/>
    <col min="13578" max="13578" width="5.42578125" style="128" bestFit="1" customWidth="1"/>
    <col min="13579" max="13579" width="10.85546875" style="128" bestFit="1" customWidth="1"/>
    <col min="13580" max="13580" width="4.85546875" style="128" customWidth="1"/>
    <col min="13581" max="13581" width="5.5703125" style="128" customWidth="1"/>
    <col min="13582" max="13582" width="3.42578125" style="128" bestFit="1" customWidth="1"/>
    <col min="13583" max="13583" width="6.28515625" style="128" customWidth="1"/>
    <col min="13584" max="13584" width="6.5703125" style="128" customWidth="1"/>
    <col min="13585" max="13822" width="9.140625" style="128"/>
    <col min="13823" max="13823" width="7.140625" style="128" bestFit="1" customWidth="1"/>
    <col min="13824" max="13824" width="9.85546875" style="128" customWidth="1"/>
    <col min="13825" max="13825" width="9" style="128" customWidth="1"/>
    <col min="13826" max="13826" width="10" style="128" bestFit="1" customWidth="1"/>
    <col min="13827" max="13827" width="5.140625" style="128" bestFit="1" customWidth="1"/>
    <col min="13828" max="13828" width="5.42578125" style="128" bestFit="1" customWidth="1"/>
    <col min="13829" max="13829" width="5.7109375" style="128" bestFit="1" customWidth="1"/>
    <col min="13830" max="13830" width="5.42578125" style="128" bestFit="1" customWidth="1"/>
    <col min="13831" max="13831" width="5.7109375" style="128" bestFit="1" customWidth="1"/>
    <col min="13832" max="13832" width="5.42578125" style="128" bestFit="1" customWidth="1"/>
    <col min="13833" max="13833" width="5.140625" style="128" bestFit="1" customWidth="1"/>
    <col min="13834" max="13834" width="5.42578125" style="128" bestFit="1" customWidth="1"/>
    <col min="13835" max="13835" width="10.85546875" style="128" bestFit="1" customWidth="1"/>
    <col min="13836" max="13836" width="4.85546875" style="128" customWidth="1"/>
    <col min="13837" max="13837" width="5.5703125" style="128" customWidth="1"/>
    <col min="13838" max="13838" width="3.42578125" style="128" bestFit="1" customWidth="1"/>
    <col min="13839" max="13839" width="6.28515625" style="128" customWidth="1"/>
    <col min="13840" max="13840" width="6.5703125" style="128" customWidth="1"/>
    <col min="13841" max="14078" width="9.140625" style="128"/>
    <col min="14079" max="14079" width="7.140625" style="128" bestFit="1" customWidth="1"/>
    <col min="14080" max="14080" width="9.85546875" style="128" customWidth="1"/>
    <col min="14081" max="14081" width="9" style="128" customWidth="1"/>
    <col min="14082" max="14082" width="10" style="128" bestFit="1" customWidth="1"/>
    <col min="14083" max="14083" width="5.140625" style="128" bestFit="1" customWidth="1"/>
    <col min="14084" max="14084" width="5.42578125" style="128" bestFit="1" customWidth="1"/>
    <col min="14085" max="14085" width="5.7109375" style="128" bestFit="1" customWidth="1"/>
    <col min="14086" max="14086" width="5.42578125" style="128" bestFit="1" customWidth="1"/>
    <col min="14087" max="14087" width="5.7109375" style="128" bestFit="1" customWidth="1"/>
    <col min="14088" max="14088" width="5.42578125" style="128" bestFit="1" customWidth="1"/>
    <col min="14089" max="14089" width="5.140625" style="128" bestFit="1" customWidth="1"/>
    <col min="14090" max="14090" width="5.42578125" style="128" bestFit="1" customWidth="1"/>
    <col min="14091" max="14091" width="10.85546875" style="128" bestFit="1" customWidth="1"/>
    <col min="14092" max="14092" width="4.85546875" style="128" customWidth="1"/>
    <col min="14093" max="14093" width="5.5703125" style="128" customWidth="1"/>
    <col min="14094" max="14094" width="3.42578125" style="128" bestFit="1" customWidth="1"/>
    <col min="14095" max="14095" width="6.28515625" style="128" customWidth="1"/>
    <col min="14096" max="14096" width="6.5703125" style="128" customWidth="1"/>
    <col min="14097" max="14334" width="9.140625" style="128"/>
    <col min="14335" max="14335" width="7.140625" style="128" bestFit="1" customWidth="1"/>
    <col min="14336" max="14336" width="9.85546875" style="128" customWidth="1"/>
    <col min="14337" max="14337" width="9" style="128" customWidth="1"/>
    <col min="14338" max="14338" width="10" style="128" bestFit="1" customWidth="1"/>
    <col min="14339" max="14339" width="5.140625" style="128" bestFit="1" customWidth="1"/>
    <col min="14340" max="14340" width="5.42578125" style="128" bestFit="1" customWidth="1"/>
    <col min="14341" max="14341" width="5.7109375" style="128" bestFit="1" customWidth="1"/>
    <col min="14342" max="14342" width="5.42578125" style="128" bestFit="1" customWidth="1"/>
    <col min="14343" max="14343" width="5.7109375" style="128" bestFit="1" customWidth="1"/>
    <col min="14344" max="14344" width="5.42578125" style="128" bestFit="1" customWidth="1"/>
    <col min="14345" max="14345" width="5.140625" style="128" bestFit="1" customWidth="1"/>
    <col min="14346" max="14346" width="5.42578125" style="128" bestFit="1" customWidth="1"/>
    <col min="14347" max="14347" width="10.85546875" style="128" bestFit="1" customWidth="1"/>
    <col min="14348" max="14348" width="4.85546875" style="128" customWidth="1"/>
    <col min="14349" max="14349" width="5.5703125" style="128" customWidth="1"/>
    <col min="14350" max="14350" width="3.42578125" style="128" bestFit="1" customWidth="1"/>
    <col min="14351" max="14351" width="6.28515625" style="128" customWidth="1"/>
    <col min="14352" max="14352" width="6.5703125" style="128" customWidth="1"/>
    <col min="14353" max="14590" width="9.140625" style="128"/>
    <col min="14591" max="14591" width="7.140625" style="128" bestFit="1" customWidth="1"/>
    <col min="14592" max="14592" width="9.85546875" style="128" customWidth="1"/>
    <col min="14593" max="14593" width="9" style="128" customWidth="1"/>
    <col min="14594" max="14594" width="10" style="128" bestFit="1" customWidth="1"/>
    <col min="14595" max="14595" width="5.140625" style="128" bestFit="1" customWidth="1"/>
    <col min="14596" max="14596" width="5.42578125" style="128" bestFit="1" customWidth="1"/>
    <col min="14597" max="14597" width="5.7109375" style="128" bestFit="1" customWidth="1"/>
    <col min="14598" max="14598" width="5.42578125" style="128" bestFit="1" customWidth="1"/>
    <col min="14599" max="14599" width="5.7109375" style="128" bestFit="1" customWidth="1"/>
    <col min="14600" max="14600" width="5.42578125" style="128" bestFit="1" customWidth="1"/>
    <col min="14601" max="14601" width="5.140625" style="128" bestFit="1" customWidth="1"/>
    <col min="14602" max="14602" width="5.42578125" style="128" bestFit="1" customWidth="1"/>
    <col min="14603" max="14603" width="10.85546875" style="128" bestFit="1" customWidth="1"/>
    <col min="14604" max="14604" width="4.85546875" style="128" customWidth="1"/>
    <col min="14605" max="14605" width="5.5703125" style="128" customWidth="1"/>
    <col min="14606" max="14606" width="3.42578125" style="128" bestFit="1" customWidth="1"/>
    <col min="14607" max="14607" width="6.28515625" style="128" customWidth="1"/>
    <col min="14608" max="14608" width="6.5703125" style="128" customWidth="1"/>
    <col min="14609" max="14846" width="9.140625" style="128"/>
    <col min="14847" max="14847" width="7.140625" style="128" bestFit="1" customWidth="1"/>
    <col min="14848" max="14848" width="9.85546875" style="128" customWidth="1"/>
    <col min="14849" max="14849" width="9" style="128" customWidth="1"/>
    <col min="14850" max="14850" width="10" style="128" bestFit="1" customWidth="1"/>
    <col min="14851" max="14851" width="5.140625" style="128" bestFit="1" customWidth="1"/>
    <col min="14852" max="14852" width="5.42578125" style="128" bestFit="1" customWidth="1"/>
    <col min="14853" max="14853" width="5.7109375" style="128" bestFit="1" customWidth="1"/>
    <col min="14854" max="14854" width="5.42578125" style="128" bestFit="1" customWidth="1"/>
    <col min="14855" max="14855" width="5.7109375" style="128" bestFit="1" customWidth="1"/>
    <col min="14856" max="14856" width="5.42578125" style="128" bestFit="1" customWidth="1"/>
    <col min="14857" max="14857" width="5.140625" style="128" bestFit="1" customWidth="1"/>
    <col min="14858" max="14858" width="5.42578125" style="128" bestFit="1" customWidth="1"/>
    <col min="14859" max="14859" width="10.85546875" style="128" bestFit="1" customWidth="1"/>
    <col min="14860" max="14860" width="4.85546875" style="128" customWidth="1"/>
    <col min="14861" max="14861" width="5.5703125" style="128" customWidth="1"/>
    <col min="14862" max="14862" width="3.42578125" style="128" bestFit="1" customWidth="1"/>
    <col min="14863" max="14863" width="6.28515625" style="128" customWidth="1"/>
    <col min="14864" max="14864" width="6.5703125" style="128" customWidth="1"/>
    <col min="14865" max="15102" width="9.140625" style="128"/>
    <col min="15103" max="15103" width="7.140625" style="128" bestFit="1" customWidth="1"/>
    <col min="15104" max="15104" width="9.85546875" style="128" customWidth="1"/>
    <col min="15105" max="15105" width="9" style="128" customWidth="1"/>
    <col min="15106" max="15106" width="10" style="128" bestFit="1" customWidth="1"/>
    <col min="15107" max="15107" width="5.140625" style="128" bestFit="1" customWidth="1"/>
    <col min="15108" max="15108" width="5.42578125" style="128" bestFit="1" customWidth="1"/>
    <col min="15109" max="15109" width="5.7109375" style="128" bestFit="1" customWidth="1"/>
    <col min="15110" max="15110" width="5.42578125" style="128" bestFit="1" customWidth="1"/>
    <col min="15111" max="15111" width="5.7109375" style="128" bestFit="1" customWidth="1"/>
    <col min="15112" max="15112" width="5.42578125" style="128" bestFit="1" customWidth="1"/>
    <col min="15113" max="15113" width="5.140625" style="128" bestFit="1" customWidth="1"/>
    <col min="15114" max="15114" width="5.42578125" style="128" bestFit="1" customWidth="1"/>
    <col min="15115" max="15115" width="10.85546875" style="128" bestFit="1" customWidth="1"/>
    <col min="15116" max="15116" width="4.85546875" style="128" customWidth="1"/>
    <col min="15117" max="15117" width="5.5703125" style="128" customWidth="1"/>
    <col min="15118" max="15118" width="3.42578125" style="128" bestFit="1" customWidth="1"/>
    <col min="15119" max="15119" width="6.28515625" style="128" customWidth="1"/>
    <col min="15120" max="15120" width="6.5703125" style="128" customWidth="1"/>
    <col min="15121" max="15358" width="9.140625" style="128"/>
    <col min="15359" max="15359" width="7.140625" style="128" bestFit="1" customWidth="1"/>
    <col min="15360" max="15360" width="9.85546875" style="128" customWidth="1"/>
    <col min="15361" max="15361" width="9" style="128" customWidth="1"/>
    <col min="15362" max="15362" width="10" style="128" bestFit="1" customWidth="1"/>
    <col min="15363" max="15363" width="5.140625" style="128" bestFit="1" customWidth="1"/>
    <col min="15364" max="15364" width="5.42578125" style="128" bestFit="1" customWidth="1"/>
    <col min="15365" max="15365" width="5.7109375" style="128" bestFit="1" customWidth="1"/>
    <col min="15366" max="15366" width="5.42578125" style="128" bestFit="1" customWidth="1"/>
    <col min="15367" max="15367" width="5.7109375" style="128" bestFit="1" customWidth="1"/>
    <col min="15368" max="15368" width="5.42578125" style="128" bestFit="1" customWidth="1"/>
    <col min="15369" max="15369" width="5.140625" style="128" bestFit="1" customWidth="1"/>
    <col min="15370" max="15370" width="5.42578125" style="128" bestFit="1" customWidth="1"/>
    <col min="15371" max="15371" width="10.85546875" style="128" bestFit="1" customWidth="1"/>
    <col min="15372" max="15372" width="4.85546875" style="128" customWidth="1"/>
    <col min="15373" max="15373" width="5.5703125" style="128" customWidth="1"/>
    <col min="15374" max="15374" width="3.42578125" style="128" bestFit="1" customWidth="1"/>
    <col min="15375" max="15375" width="6.28515625" style="128" customWidth="1"/>
    <col min="15376" max="15376" width="6.5703125" style="128" customWidth="1"/>
    <col min="15377" max="15614" width="9.140625" style="128"/>
    <col min="15615" max="15615" width="7.140625" style="128" bestFit="1" customWidth="1"/>
    <col min="15616" max="15616" width="9.85546875" style="128" customWidth="1"/>
    <col min="15617" max="15617" width="9" style="128" customWidth="1"/>
    <col min="15618" max="15618" width="10" style="128" bestFit="1" customWidth="1"/>
    <col min="15619" max="15619" width="5.140625" style="128" bestFit="1" customWidth="1"/>
    <col min="15620" max="15620" width="5.42578125" style="128" bestFit="1" customWidth="1"/>
    <col min="15621" max="15621" width="5.7109375" style="128" bestFit="1" customWidth="1"/>
    <col min="15622" max="15622" width="5.42578125" style="128" bestFit="1" customWidth="1"/>
    <col min="15623" max="15623" width="5.7109375" style="128" bestFit="1" customWidth="1"/>
    <col min="15624" max="15624" width="5.42578125" style="128" bestFit="1" customWidth="1"/>
    <col min="15625" max="15625" width="5.140625" style="128" bestFit="1" customWidth="1"/>
    <col min="15626" max="15626" width="5.42578125" style="128" bestFit="1" customWidth="1"/>
    <col min="15627" max="15627" width="10.85546875" style="128" bestFit="1" customWidth="1"/>
    <col min="15628" max="15628" width="4.85546875" style="128" customWidth="1"/>
    <col min="15629" max="15629" width="5.5703125" style="128" customWidth="1"/>
    <col min="15630" max="15630" width="3.42578125" style="128" bestFit="1" customWidth="1"/>
    <col min="15631" max="15631" width="6.28515625" style="128" customWidth="1"/>
    <col min="15632" max="15632" width="6.5703125" style="128" customWidth="1"/>
    <col min="15633" max="15870" width="9.140625" style="128"/>
    <col min="15871" max="15871" width="7.140625" style="128" bestFit="1" customWidth="1"/>
    <col min="15872" max="15872" width="9.85546875" style="128" customWidth="1"/>
    <col min="15873" max="15873" width="9" style="128" customWidth="1"/>
    <col min="15874" max="15874" width="10" style="128" bestFit="1" customWidth="1"/>
    <col min="15875" max="15875" width="5.140625" style="128" bestFit="1" customWidth="1"/>
    <col min="15876" max="15876" width="5.42578125" style="128" bestFit="1" customWidth="1"/>
    <col min="15877" max="15877" width="5.7109375" style="128" bestFit="1" customWidth="1"/>
    <col min="15878" max="15878" width="5.42578125" style="128" bestFit="1" customWidth="1"/>
    <col min="15879" max="15879" width="5.7109375" style="128" bestFit="1" customWidth="1"/>
    <col min="15880" max="15880" width="5.42578125" style="128" bestFit="1" customWidth="1"/>
    <col min="15881" max="15881" width="5.140625" style="128" bestFit="1" customWidth="1"/>
    <col min="15882" max="15882" width="5.42578125" style="128" bestFit="1" customWidth="1"/>
    <col min="15883" max="15883" width="10.85546875" style="128" bestFit="1" customWidth="1"/>
    <col min="15884" max="15884" width="4.85546875" style="128" customWidth="1"/>
    <col min="15885" max="15885" width="5.5703125" style="128" customWidth="1"/>
    <col min="15886" max="15886" width="3.42578125" style="128" bestFit="1" customWidth="1"/>
    <col min="15887" max="15887" width="6.28515625" style="128" customWidth="1"/>
    <col min="15888" max="15888" width="6.5703125" style="128" customWidth="1"/>
    <col min="15889" max="16126" width="9.140625" style="128"/>
    <col min="16127" max="16127" width="7.140625" style="128" bestFit="1" customWidth="1"/>
    <col min="16128" max="16128" width="9.85546875" style="128" customWidth="1"/>
    <col min="16129" max="16129" width="9" style="128" customWidth="1"/>
    <col min="16130" max="16130" width="10" style="128" bestFit="1" customWidth="1"/>
    <col min="16131" max="16131" width="5.140625" style="128" bestFit="1" customWidth="1"/>
    <col min="16132" max="16132" width="5.42578125" style="128" bestFit="1" customWidth="1"/>
    <col min="16133" max="16133" width="5.7109375" style="128" bestFit="1" customWidth="1"/>
    <col min="16134" max="16134" width="5.42578125" style="128" bestFit="1" customWidth="1"/>
    <col min="16135" max="16135" width="5.7109375" style="128" bestFit="1" customWidth="1"/>
    <col min="16136" max="16136" width="5.42578125" style="128" bestFit="1" customWidth="1"/>
    <col min="16137" max="16137" width="5.140625" style="128" bestFit="1" customWidth="1"/>
    <col min="16138" max="16138" width="5.42578125" style="128" bestFit="1" customWidth="1"/>
    <col min="16139" max="16139" width="10.85546875" style="128" bestFit="1" customWidth="1"/>
    <col min="16140" max="16140" width="4.85546875" style="128" customWidth="1"/>
    <col min="16141" max="16141" width="5.5703125" style="128" customWidth="1"/>
    <col min="16142" max="16142" width="3.42578125" style="128" bestFit="1" customWidth="1"/>
    <col min="16143" max="16143" width="6.28515625" style="128" customWidth="1"/>
    <col min="16144" max="16144" width="6.5703125" style="128" customWidth="1"/>
    <col min="16145" max="16384" width="9.140625" style="128"/>
  </cols>
  <sheetData>
    <row r="1" spans="1:15" ht="22.5" x14ac:dyDescent="0.45">
      <c r="A1" s="125" t="s">
        <v>247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s="132" customFormat="1" ht="28.5" x14ac:dyDescent="0.55000000000000004">
      <c r="A2" s="129" t="s">
        <v>154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x14ac:dyDescent="0.4">
      <c r="A3" s="133" t="s">
        <v>155</v>
      </c>
      <c r="B3" s="134" t="s">
        <v>156</v>
      </c>
      <c r="C3" s="135" t="s">
        <v>157</v>
      </c>
      <c r="D3" s="136"/>
      <c r="E3" s="136"/>
      <c r="F3" s="136"/>
      <c r="G3" s="136"/>
      <c r="H3" s="136"/>
      <c r="I3" s="136"/>
      <c r="J3" s="136"/>
      <c r="K3" s="136"/>
      <c r="L3" s="137" t="s">
        <v>34</v>
      </c>
      <c r="M3" s="137"/>
      <c r="N3" s="137"/>
      <c r="O3" s="137"/>
    </row>
    <row r="4" spans="1:15" x14ac:dyDescent="0.4">
      <c r="A4" s="138"/>
      <c r="B4" s="139" t="s">
        <v>158</v>
      </c>
      <c r="C4" s="298">
        <v>4</v>
      </c>
      <c r="D4" s="299">
        <v>3.5</v>
      </c>
      <c r="E4" s="300">
        <v>3</v>
      </c>
      <c r="F4" s="299">
        <v>2.5</v>
      </c>
      <c r="G4" s="300">
        <v>2</v>
      </c>
      <c r="H4" s="299">
        <v>1.5</v>
      </c>
      <c r="I4" s="300">
        <v>1</v>
      </c>
      <c r="J4" s="299" t="s">
        <v>159</v>
      </c>
      <c r="K4" s="143" t="s">
        <v>160</v>
      </c>
      <c r="L4" s="144" t="s">
        <v>161</v>
      </c>
      <c r="M4" s="144" t="s">
        <v>162</v>
      </c>
      <c r="N4" s="145" t="s">
        <v>163</v>
      </c>
      <c r="O4" s="145" t="s">
        <v>164</v>
      </c>
    </row>
    <row r="5" spans="1:15" x14ac:dyDescent="0.4">
      <c r="A5" s="146"/>
      <c r="B5" s="147" t="s">
        <v>165</v>
      </c>
      <c r="C5" s="301" t="s">
        <v>166</v>
      </c>
      <c r="D5" s="302" t="s">
        <v>167</v>
      </c>
      <c r="E5" s="301" t="s">
        <v>168</v>
      </c>
      <c r="F5" s="302" t="s">
        <v>169</v>
      </c>
      <c r="G5" s="301" t="s">
        <v>170</v>
      </c>
      <c r="H5" s="302" t="s">
        <v>171</v>
      </c>
      <c r="I5" s="303" t="s">
        <v>172</v>
      </c>
      <c r="J5" s="304" t="s">
        <v>173</v>
      </c>
      <c r="K5" s="151"/>
      <c r="L5" s="152" t="s">
        <v>174</v>
      </c>
      <c r="M5" s="152" t="s">
        <v>174</v>
      </c>
      <c r="N5" s="153"/>
      <c r="O5" s="153"/>
    </row>
    <row r="6" spans="1:15" x14ac:dyDescent="0.4">
      <c r="A6" s="154" t="str">
        <f>'[1]01ภาษาไทย6-2563'!A5:G5</f>
        <v>วิชาภาษาไทย (01)</v>
      </c>
      <c r="B6" s="155">
        <f t="shared" ref="B6:B10" si="0">C6+D6+E6+F6+G6+H6+I6+J6+K6</f>
        <v>504</v>
      </c>
      <c r="C6" s="156">
        <f>'[1]01ภาษาไทย6-2563'!$H8</f>
        <v>0</v>
      </c>
      <c r="D6" s="156">
        <f>'[1]01ภาษาไทย6-2563'!$H9</f>
        <v>39</v>
      </c>
      <c r="E6" s="156">
        <f>'[1]01ภาษาไทย6-2563'!$H10</f>
        <v>152</v>
      </c>
      <c r="F6" s="156">
        <f>'[1]01ภาษาไทย6-2563'!$H11</f>
        <v>165</v>
      </c>
      <c r="G6" s="156">
        <f>'[1]01ภาษาไทย6-2563'!$H12</f>
        <v>80</v>
      </c>
      <c r="H6" s="156">
        <f>'[1]01ภาษาไทย6-2563'!$H13</f>
        <v>42</v>
      </c>
      <c r="I6" s="156">
        <f>'[1]01ภาษาไทย6-2563'!$H14</f>
        <v>17</v>
      </c>
      <c r="J6" s="156">
        <f>'[1]01ภาษาไทย6-2563'!$H15</f>
        <v>0</v>
      </c>
      <c r="K6" s="156">
        <f>'[1]01ภาษาไทย6-2563'!$H16</f>
        <v>9</v>
      </c>
      <c r="L6" s="157">
        <f>'[1]01ภาษาไทย6-2563'!$H18</f>
        <v>56.506060606060608</v>
      </c>
      <c r="M6" s="157">
        <f>'[1]01ภาษาไทย6-2563'!$H19</f>
        <v>2.5151515151515151</v>
      </c>
      <c r="N6" s="157">
        <f>'[1]01ภาษาไทย6-2563'!$H20</f>
        <v>13.274391788882108</v>
      </c>
      <c r="O6" s="157">
        <f>'[1]01ภาษาไทย6-2563'!$H21</f>
        <v>176.20947736474074</v>
      </c>
    </row>
    <row r="7" spans="1:15" x14ac:dyDescent="0.4">
      <c r="A7" s="154" t="str">
        <f>'[1]02สังคมศึกษา6-2563'!A5:G5</f>
        <v>วิชาสังคมศึกษา (02)</v>
      </c>
      <c r="B7" s="155">
        <f t="shared" si="0"/>
        <v>504</v>
      </c>
      <c r="C7" s="156">
        <f>'[1]02สังคมศึกษา6-2563'!$H8</f>
        <v>0</v>
      </c>
      <c r="D7" s="156">
        <f>'[1]02สังคมศึกษา6-2563'!$H9</f>
        <v>2</v>
      </c>
      <c r="E7" s="156">
        <f>'[1]02สังคมศึกษา6-2563'!$H10</f>
        <v>18</v>
      </c>
      <c r="F7" s="156">
        <f>'[1]02สังคมศึกษา6-2563'!$H11</f>
        <v>102</v>
      </c>
      <c r="G7" s="156">
        <f>'[1]02สังคมศึกษา6-2563'!$H12</f>
        <v>205</v>
      </c>
      <c r="H7" s="156">
        <f>'[1]02สังคมศึกษา6-2563'!$H13</f>
        <v>151</v>
      </c>
      <c r="I7" s="156">
        <f>'[1]02สังคมศึกษา6-2563'!$H14</f>
        <v>20</v>
      </c>
      <c r="J7" s="156">
        <f>'[1]02สังคมศึกษา6-2563'!$H15</f>
        <v>0</v>
      </c>
      <c r="K7" s="156">
        <f>'[1]02สังคมศึกษา6-2563'!$H16</f>
        <v>6</v>
      </c>
      <c r="L7" s="157">
        <f>'[1]02สังคมศึกษา6-2563'!$H18</f>
        <v>40.939759036144579</v>
      </c>
      <c r="M7" s="157">
        <f>'[1]02สังคมศึกษา6-2563'!$H19</f>
        <v>1.9528112449799198</v>
      </c>
      <c r="N7" s="157">
        <f>'[1]02สังคมศึกษา6-2563'!$H20</f>
        <v>7.8540756661485167</v>
      </c>
      <c r="O7" s="157">
        <f>'[1]02สังคมศึกษา6-2563'!$H21</f>
        <v>61.686504569586262</v>
      </c>
    </row>
    <row r="8" spans="1:15" x14ac:dyDescent="0.4">
      <c r="A8" s="154" t="str">
        <f>'[1]03ภาษาอังกฤษ6-2563'!A5:G5</f>
        <v>วิชาภาษาอังกฤษ (03)</v>
      </c>
      <c r="B8" s="155">
        <f t="shared" si="0"/>
        <v>504</v>
      </c>
      <c r="C8" s="156">
        <f>'[1]03ภาษาอังกฤษ6-2563'!$H8</f>
        <v>3</v>
      </c>
      <c r="D8" s="156">
        <f>'[1]03ภาษาอังกฤษ6-2563'!$H9</f>
        <v>8</v>
      </c>
      <c r="E8" s="156">
        <f>'[1]03ภาษาอังกฤษ6-2563'!$H10</f>
        <v>23</v>
      </c>
      <c r="F8" s="156">
        <f>'[1]03ภาษาอังกฤษ6-2563'!$H11</f>
        <v>75</v>
      </c>
      <c r="G8" s="156">
        <f>'[1]03ภาษาอังกฤษ6-2563'!$H12</f>
        <v>187</v>
      </c>
      <c r="H8" s="156">
        <f>'[1]03ภาษาอังกฤษ6-2563'!$H13</f>
        <v>190</v>
      </c>
      <c r="I8" s="156">
        <f>'[1]03ภาษาอังกฤษ6-2563'!$H14</f>
        <v>12</v>
      </c>
      <c r="J8" s="156">
        <f>'[1]03ภาษาอังกฤษ6-2563'!$H15</f>
        <v>0</v>
      </c>
      <c r="K8" s="156">
        <f>'[1]03ภาษาอังกฤษ6-2563'!$H16</f>
        <v>6</v>
      </c>
      <c r="L8" s="157">
        <f>'[1]03ภาษาอังกฤษ6-2563'!$H18</f>
        <v>34.688755020080322</v>
      </c>
      <c r="M8" s="157">
        <f>'[1]03ภาษาอังกฤษ6-2563'!$H19</f>
        <v>1.9427710843373494</v>
      </c>
      <c r="N8" s="157">
        <f>'[1]03ภาษาอังกฤษ6-2563'!$H20</f>
        <v>13.547313099263697</v>
      </c>
      <c r="O8" s="157">
        <f>'[1]03ภาษาอังกฤษ6-2563'!$H21</f>
        <v>183.52969220948174</v>
      </c>
    </row>
    <row r="9" spans="1:15" x14ac:dyDescent="0.4">
      <c r="A9" s="154" t="str">
        <f>'[1]04คณิตศาสตร์6-2563'!A5:G5</f>
        <v>วิชาคณิตศาสตร์ (04)</v>
      </c>
      <c r="B9" s="155">
        <f t="shared" si="0"/>
        <v>504</v>
      </c>
      <c r="C9" s="156">
        <f>'[1]04คณิตศาสตร์6-2563'!$H8</f>
        <v>8</v>
      </c>
      <c r="D9" s="156">
        <f>'[1]04คณิตศาสตร์6-2563'!$H9</f>
        <v>19</v>
      </c>
      <c r="E9" s="156">
        <f>'[1]04คณิตศาสตร์6-2563'!$H10</f>
        <v>49</v>
      </c>
      <c r="F9" s="156">
        <f>'[1]04คณิตศาสตร์6-2563'!$H11</f>
        <v>87</v>
      </c>
      <c r="G9" s="156">
        <f>'[1]04คณิตศาสตร์6-2563'!$H12</f>
        <v>161</v>
      </c>
      <c r="H9" s="156">
        <f>'[1]04คณิตศาสตร์6-2563'!$H13</f>
        <v>171</v>
      </c>
      <c r="I9" s="156">
        <f>'[1]04คณิตศาสตร์6-2563'!$H14</f>
        <v>3</v>
      </c>
      <c r="J9" s="156">
        <f>'[1]04คณิตศาสตร์6-2563'!$H15</f>
        <v>0</v>
      </c>
      <c r="K9" s="156">
        <f>'[1]04คณิตศาสตร์6-2563'!$H16</f>
        <v>6</v>
      </c>
      <c r="L9" s="157">
        <f>'[1]04คณิตศาสตร์6-2563'!$H18</f>
        <v>34.063775100401394</v>
      </c>
      <c r="M9" s="157">
        <f>'[1]04คณิตศาสตร์6-2563'!$H19</f>
        <v>2.0973895582329316</v>
      </c>
      <c r="N9" s="157">
        <f>'[1]04คณิตศาสตร์6-2563'!$H20</f>
        <v>18.840528647677779</v>
      </c>
      <c r="O9" s="157">
        <f>'[1]04คณิตศาสตร์6-2563'!$H21</f>
        <v>354.96551972396708</v>
      </c>
    </row>
    <row r="10" spans="1:15" x14ac:dyDescent="0.4">
      <c r="A10" s="154" t="str">
        <f>'[1]05วิทยาศาสตร์6-2563'!A5:G5</f>
        <v>วิชาวิทยาศาสตร์ (05)</v>
      </c>
      <c r="B10" s="155">
        <f t="shared" si="0"/>
        <v>504</v>
      </c>
      <c r="C10" s="156">
        <f>'[1]05วิทยาศาสตร์6-2563'!$H8</f>
        <v>0</v>
      </c>
      <c r="D10" s="156">
        <f>'[1]05วิทยาศาสตร์6-2563'!$H9</f>
        <v>8</v>
      </c>
      <c r="E10" s="156">
        <f>'[1]05วิทยาศาสตร์6-2563'!$H10</f>
        <v>43</v>
      </c>
      <c r="F10" s="156">
        <f>'[1]05วิทยาศาสตร์6-2563'!$H11</f>
        <v>95</v>
      </c>
      <c r="G10" s="156">
        <f>'[1]05วิทยาศาสตร์6-2563'!$H12</f>
        <v>204</v>
      </c>
      <c r="H10" s="156">
        <f>'[1]05วิทยาศาสตร์6-2563'!$H13</f>
        <v>126</v>
      </c>
      <c r="I10" s="156">
        <f>'[1]05วิทยาศาสตร์6-2563'!$H14</f>
        <v>17</v>
      </c>
      <c r="J10" s="156">
        <f>'[1]05วิทยาศาสตร์6-2563'!$H15</f>
        <v>1</v>
      </c>
      <c r="K10" s="156">
        <f>'[1]05วิทยาศาสตร์6-2563'!$H16</f>
        <v>10</v>
      </c>
      <c r="L10" s="157">
        <f>'[1]05วิทยาศาสตร์6-2563'!$H18</f>
        <v>41.214372469635592</v>
      </c>
      <c r="M10" s="157">
        <f>'[1]05วิทยาศาสตร์6-2563'!$H19</f>
        <v>2.0414979757085021</v>
      </c>
      <c r="N10" s="157">
        <f>'[1]05วิทยาศาสตร์6-2563'!$H20</f>
        <v>13.272793396057152</v>
      </c>
      <c r="O10" s="157">
        <f>'[1]05วิทยาศาสตร์6-2563'!$H21</f>
        <v>176.16704453441832</v>
      </c>
    </row>
    <row r="11" spans="1:15" ht="22.5" x14ac:dyDescent="0.45">
      <c r="A11" s="158" t="s">
        <v>175</v>
      </c>
      <c r="B11" s="158">
        <f t="shared" ref="B11:K11" si="1">SUM(B6:B10)</f>
        <v>2520</v>
      </c>
      <c r="C11" s="159">
        <f t="shared" si="1"/>
        <v>11</v>
      </c>
      <c r="D11" s="159">
        <f t="shared" si="1"/>
        <v>76</v>
      </c>
      <c r="E11" s="159">
        <f t="shared" si="1"/>
        <v>285</v>
      </c>
      <c r="F11" s="159">
        <f t="shared" si="1"/>
        <v>524</v>
      </c>
      <c r="G11" s="159">
        <f t="shared" si="1"/>
        <v>837</v>
      </c>
      <c r="H11" s="159">
        <f t="shared" si="1"/>
        <v>680</v>
      </c>
      <c r="I11" s="159">
        <f t="shared" si="1"/>
        <v>69</v>
      </c>
      <c r="J11" s="159">
        <f t="shared" si="1"/>
        <v>1</v>
      </c>
      <c r="K11" s="159">
        <f t="shared" si="1"/>
        <v>37</v>
      </c>
      <c r="L11" s="160">
        <f>AVERAGE(L6:L10)</f>
        <v>41.482544446464502</v>
      </c>
      <c r="M11" s="160">
        <f>AVERAGE(M6:M10)</f>
        <v>2.1099242756820438</v>
      </c>
      <c r="N11" s="161">
        <f>AVERAGE(N6:N10)</f>
        <v>13.357820519605848</v>
      </c>
      <c r="O11" s="161">
        <f>AVERAGE(O6:O10)</f>
        <v>190.51164768043881</v>
      </c>
    </row>
    <row r="12" spans="1:15" ht="22.5" x14ac:dyDescent="0.45">
      <c r="A12" s="158" t="s">
        <v>176</v>
      </c>
      <c r="B12" s="162">
        <f>C12+D12+E12+F12+G12+H12+I12+J12+K12</f>
        <v>100</v>
      </c>
      <c r="C12" s="162">
        <f t="shared" ref="C12:K12" si="2">C11*100/$B11</f>
        <v>0.43650793650793651</v>
      </c>
      <c r="D12" s="162">
        <f t="shared" si="2"/>
        <v>3.0158730158730158</v>
      </c>
      <c r="E12" s="162">
        <f t="shared" si="2"/>
        <v>11.30952380952381</v>
      </c>
      <c r="F12" s="162">
        <f t="shared" si="2"/>
        <v>20.793650793650794</v>
      </c>
      <c r="G12" s="162">
        <f t="shared" si="2"/>
        <v>33.214285714285715</v>
      </c>
      <c r="H12" s="162">
        <f t="shared" si="2"/>
        <v>26.984126984126984</v>
      </c>
      <c r="I12" s="162">
        <f t="shared" si="2"/>
        <v>2.7380952380952381</v>
      </c>
      <c r="J12" s="162">
        <f t="shared" si="2"/>
        <v>3.968253968253968E-2</v>
      </c>
      <c r="K12" s="162">
        <f t="shared" si="2"/>
        <v>1.4682539682539681</v>
      </c>
      <c r="L12" s="163"/>
      <c r="M12" s="163"/>
      <c r="N12" s="164"/>
      <c r="O12" s="164"/>
    </row>
    <row r="13" spans="1:15" ht="22.5" x14ac:dyDescent="0.45">
      <c r="A13" s="165" t="s">
        <v>177</v>
      </c>
      <c r="B13" s="166"/>
      <c r="C13" s="162">
        <f>C12</f>
        <v>0.43650793650793651</v>
      </c>
      <c r="D13" s="162">
        <f>C12+D12</f>
        <v>3.4523809523809526</v>
      </c>
      <c r="E13" s="162">
        <f>D13+E12</f>
        <v>14.761904761904763</v>
      </c>
      <c r="F13" s="162">
        <f>E13+F12</f>
        <v>35.555555555555557</v>
      </c>
      <c r="G13" s="162">
        <f>F13+G12</f>
        <v>68.769841269841265</v>
      </c>
      <c r="H13" s="162">
        <f>G13+H12</f>
        <v>95.753968253968253</v>
      </c>
      <c r="I13" s="162">
        <f>H13+I12</f>
        <v>98.492063492063494</v>
      </c>
      <c r="J13" s="162">
        <f t="shared" ref="J13:K13" si="3">I13+J12</f>
        <v>98.531746031746039</v>
      </c>
      <c r="K13" s="162">
        <f t="shared" si="3"/>
        <v>100</v>
      </c>
      <c r="L13" s="167"/>
      <c r="M13" s="167"/>
      <c r="N13" s="168"/>
      <c r="O13" s="168"/>
    </row>
    <row r="14" spans="1:15" ht="21" customHeight="1" x14ac:dyDescent="0.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71"/>
      <c r="N14" s="168"/>
      <c r="O14" s="168"/>
    </row>
    <row r="15" spans="1:15" ht="21" customHeight="1" x14ac:dyDescent="0.5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  <c r="M15" s="171"/>
      <c r="N15" s="168"/>
      <c r="O15" s="168"/>
    </row>
    <row r="16" spans="1:15" ht="21" customHeight="1" x14ac:dyDescent="0.5">
      <c r="A16" s="125" t="s">
        <v>178</v>
      </c>
      <c r="B16" s="126"/>
      <c r="C16" s="126"/>
      <c r="D16" s="126"/>
      <c r="E16" s="126"/>
      <c r="F16" s="126"/>
      <c r="G16" s="127"/>
      <c r="H16" s="170"/>
      <c r="I16" s="170"/>
      <c r="J16" s="170"/>
      <c r="K16" s="170"/>
      <c r="L16" s="171"/>
      <c r="M16" s="171"/>
      <c r="N16" s="168"/>
      <c r="O16" s="168"/>
    </row>
    <row r="17" spans="1:15" ht="21" customHeight="1" x14ac:dyDescent="0.5">
      <c r="A17" s="129" t="s">
        <v>248</v>
      </c>
      <c r="B17" s="130"/>
      <c r="C17" s="130"/>
      <c r="D17" s="130"/>
      <c r="E17" s="130"/>
      <c r="F17" s="130"/>
      <c r="G17" s="131"/>
      <c r="H17" s="170"/>
      <c r="I17" s="170"/>
      <c r="J17" s="170"/>
      <c r="K17" s="170"/>
      <c r="L17" s="171"/>
      <c r="M17" s="171"/>
      <c r="N17" s="168"/>
      <c r="O17" s="168"/>
    </row>
    <row r="18" spans="1:15" ht="21" customHeight="1" x14ac:dyDescent="0.5">
      <c r="A18" s="305" t="s">
        <v>180</v>
      </c>
      <c r="B18" s="305"/>
      <c r="C18" s="305"/>
      <c r="D18" s="305"/>
      <c r="E18" s="305"/>
      <c r="F18" s="306" t="s">
        <v>181</v>
      </c>
      <c r="G18" s="307"/>
      <c r="H18" s="170"/>
      <c r="I18" s="170"/>
      <c r="J18" s="170"/>
      <c r="K18" s="170"/>
      <c r="L18" s="171"/>
      <c r="M18" s="171"/>
      <c r="N18" s="168"/>
      <c r="O18" s="168"/>
    </row>
    <row r="19" spans="1:15" ht="21" customHeight="1" x14ac:dyDescent="0.5">
      <c r="A19" s="308" t="s">
        <v>155</v>
      </c>
      <c r="B19" s="165" t="s">
        <v>182</v>
      </c>
      <c r="C19" s="309"/>
      <c r="D19" s="309"/>
      <c r="E19" s="166"/>
      <c r="F19" s="310"/>
      <c r="G19" s="311"/>
      <c r="H19" s="170"/>
      <c r="I19" s="170"/>
      <c r="J19" s="170"/>
      <c r="K19" s="170"/>
      <c r="L19" s="171"/>
      <c r="M19" s="171"/>
      <c r="N19" s="168"/>
      <c r="O19" s="168"/>
    </row>
    <row r="20" spans="1:15" ht="21" customHeight="1" x14ac:dyDescent="0.5">
      <c r="A20" s="312"/>
      <c r="B20" s="165" t="s">
        <v>183</v>
      </c>
      <c r="C20" s="166"/>
      <c r="D20" s="165" t="s">
        <v>184</v>
      </c>
      <c r="E20" s="166"/>
      <c r="F20" s="165" t="s">
        <v>185</v>
      </c>
      <c r="G20" s="166"/>
      <c r="H20" s="170"/>
      <c r="I20" s="170"/>
      <c r="J20" s="170"/>
      <c r="K20" s="170"/>
      <c r="L20" s="171"/>
      <c r="M20" s="171"/>
      <c r="N20" s="168"/>
      <c r="O20" s="168"/>
    </row>
    <row r="21" spans="1:15" ht="21" customHeight="1" x14ac:dyDescent="0.5">
      <c r="A21" s="313"/>
      <c r="B21" s="158" t="s">
        <v>186</v>
      </c>
      <c r="C21" s="158" t="s">
        <v>187</v>
      </c>
      <c r="D21" s="158" t="s">
        <v>186</v>
      </c>
      <c r="E21" s="158" t="s">
        <v>187</v>
      </c>
      <c r="F21" s="158" t="s">
        <v>186</v>
      </c>
      <c r="G21" s="158" t="s">
        <v>187</v>
      </c>
      <c r="H21" s="170"/>
      <c r="I21" s="170"/>
      <c r="J21" s="170"/>
      <c r="K21" s="170"/>
      <c r="L21" s="171"/>
      <c r="M21" s="171"/>
      <c r="N21" s="168"/>
      <c r="O21" s="168"/>
    </row>
    <row r="22" spans="1:15" ht="21" customHeight="1" x14ac:dyDescent="0.5">
      <c r="A22" s="314" t="str">
        <f>A6</f>
        <v>วิชาภาษาไทย (01)</v>
      </c>
      <c r="B22" s="158">
        <f>'[1]01ภาษาไทย6-2563'!I37</f>
        <v>266</v>
      </c>
      <c r="C22" s="162">
        <f>'[1]01ภาษาไทย6-2563'!J37</f>
        <v>52.777777777777779</v>
      </c>
      <c r="D22" s="158">
        <f>'[1]01ภาษาไทย6-2563'!I38</f>
        <v>414</v>
      </c>
      <c r="E22" s="162">
        <f>'[1]01ภาษาไทย6-2563'!J38</f>
        <v>82.142857142857139</v>
      </c>
      <c r="F22" s="315">
        <f>'[1]01ภาษาไทย6-2563'!I41</f>
        <v>364</v>
      </c>
      <c r="G22" s="316">
        <f>'[1]01ภาษาไทย6-2563'!J41</f>
        <v>72.222222222222229</v>
      </c>
      <c r="H22" s="170"/>
      <c r="I22" s="170"/>
      <c r="J22" s="170"/>
      <c r="K22" s="170"/>
      <c r="L22" s="171"/>
      <c r="M22" s="171"/>
      <c r="N22" s="168"/>
      <c r="O22" s="168"/>
    </row>
    <row r="23" spans="1:15" ht="25.5" x14ac:dyDescent="0.5">
      <c r="A23" s="314" t="str">
        <f t="shared" ref="A23:A26" si="4">A7</f>
        <v>วิชาสังคมศึกษา (02)</v>
      </c>
      <c r="B23" s="158">
        <f>'[1]02สังคมศึกษา6-2563'!I37</f>
        <v>261</v>
      </c>
      <c r="C23" s="162">
        <f>'[1]02สังคมศึกษา6-2563'!J37</f>
        <v>51.785714285714285</v>
      </c>
      <c r="D23" s="158">
        <f>'[1]02สังคมศึกษา6-2563'!I38</f>
        <v>373</v>
      </c>
      <c r="E23" s="162">
        <f>'[1]02สังคมศึกษา6-2563'!J38</f>
        <v>74.007936507936506</v>
      </c>
      <c r="F23" s="315">
        <f>'[1]02สังคมศึกษา6-2563'!I41</f>
        <v>65</v>
      </c>
      <c r="G23" s="316">
        <f>'[1]02สังคมศึกษา6-2563'!J41</f>
        <v>12.896825396825397</v>
      </c>
      <c r="H23" s="170"/>
      <c r="I23" s="170"/>
      <c r="J23" s="170"/>
      <c r="K23" s="170"/>
      <c r="L23" s="171"/>
      <c r="M23" s="171"/>
      <c r="N23" s="168"/>
      <c r="O23" s="168"/>
    </row>
    <row r="24" spans="1:15" ht="25.5" x14ac:dyDescent="0.5">
      <c r="A24" s="314" t="str">
        <f t="shared" si="4"/>
        <v>วิชาภาษาอังกฤษ (03)</v>
      </c>
      <c r="B24" s="158">
        <f>'[1]03ภาษาอังกฤษ6-2563'!I36</f>
        <v>222</v>
      </c>
      <c r="C24" s="162">
        <f>'[1]03ภาษาอังกฤษ6-2563'!J36</f>
        <v>44.047619047619051</v>
      </c>
      <c r="D24" s="158">
        <f>'[1]03ภาษาอังกฤษ6-2563'!I37</f>
        <v>296</v>
      </c>
      <c r="E24" s="162">
        <f>'[1]03ภาษาอังกฤษ6-2563'!J37</f>
        <v>58.730158730158728</v>
      </c>
      <c r="F24" s="315">
        <f>'[1]03ภาษาอังกฤษ6-2563'!I40</f>
        <v>63</v>
      </c>
      <c r="G24" s="316">
        <f>'[1]03ภาษาอังกฤษ6-2563'!J40</f>
        <v>12.5</v>
      </c>
      <c r="H24" s="170"/>
      <c r="I24" s="170"/>
      <c r="J24" s="170"/>
      <c r="K24" s="170"/>
      <c r="L24" s="171"/>
      <c r="M24" s="171"/>
      <c r="N24" s="168"/>
      <c r="O24" s="168"/>
    </row>
    <row r="25" spans="1:15" ht="25.5" x14ac:dyDescent="0.5">
      <c r="A25" s="314" t="str">
        <f t="shared" si="4"/>
        <v>วิชาคณิตศาสตร์ (04)</v>
      </c>
      <c r="B25" s="158">
        <f>'[1]04คณิตศาสตร์6-2563'!I36</f>
        <v>207</v>
      </c>
      <c r="C25" s="162">
        <f>'[1]04คณิตศาสตร์6-2563'!J36</f>
        <v>41.071428571428569</v>
      </c>
      <c r="D25" s="158">
        <f>'[1]04คณิตศาสตร์6-2563'!I37</f>
        <v>275</v>
      </c>
      <c r="E25" s="162">
        <f>'[1]04คณิตศาสตร์6-2563'!J37</f>
        <v>54.563492063492063</v>
      </c>
      <c r="F25" s="315">
        <f>'[1]04คณิตศาสตร์6-2563'!I40</f>
        <v>111</v>
      </c>
      <c r="G25" s="316">
        <f>'[1]04คณิตศาสตร์6-2563'!J40</f>
        <v>22.023809523809526</v>
      </c>
      <c r="H25" s="170"/>
      <c r="I25" s="170"/>
      <c r="J25" s="170"/>
      <c r="K25" s="170"/>
      <c r="L25" s="171"/>
      <c r="M25" s="171"/>
      <c r="N25" s="168"/>
      <c r="O25" s="168"/>
    </row>
    <row r="26" spans="1:15" ht="25.5" x14ac:dyDescent="0.5">
      <c r="A26" s="314" t="str">
        <f t="shared" si="4"/>
        <v>วิชาวิทยาศาสตร์ (05)</v>
      </c>
      <c r="B26" s="158">
        <f>'[1]05วิทยาศาสตร์6-2563'!I36</f>
        <v>242</v>
      </c>
      <c r="C26" s="162">
        <f>'[1]05วิทยาศาสตร์6-2563'!J36</f>
        <v>48.015873015873019</v>
      </c>
      <c r="D26" s="158">
        <f>'[1]05วิทยาศาสตร์6-2563'!I37</f>
        <v>369</v>
      </c>
      <c r="E26" s="162">
        <f>'[1]05วิทยาศาสตร์6-2563'!J37</f>
        <v>73.214285714285708</v>
      </c>
      <c r="F26" s="315">
        <f>'[1]05วิทยาศาสตร์6-2563'!I40</f>
        <v>120</v>
      </c>
      <c r="G26" s="316">
        <f>'[1]05วิทยาศาสตร์6-2563'!J40</f>
        <v>23.80952380952381</v>
      </c>
      <c r="H26" s="170"/>
      <c r="I26" s="170"/>
      <c r="J26" s="170"/>
      <c r="K26" s="170"/>
      <c r="L26" s="171"/>
      <c r="M26" s="171"/>
      <c r="N26" s="168"/>
      <c r="O26" s="168"/>
    </row>
    <row r="27" spans="1:15" ht="25.5" x14ac:dyDescent="0.5">
      <c r="A27" s="158" t="s">
        <v>174</v>
      </c>
      <c r="B27" s="317">
        <f>AVERAGE(B22:B26)</f>
        <v>239.6</v>
      </c>
      <c r="C27" s="162">
        <f>AVERAGE(C22:C26)</f>
        <v>47.539682539682545</v>
      </c>
      <c r="D27" s="317">
        <f>AVERAGE(D22:D26)</f>
        <v>345.4</v>
      </c>
      <c r="E27" s="162">
        <f>AVERAGE(E22:E26)</f>
        <v>68.531746031746039</v>
      </c>
      <c r="F27" s="317">
        <f t="shared" ref="F27:G27" si="5">AVERAGE(F22:F26)</f>
        <v>144.6</v>
      </c>
      <c r="G27" s="162">
        <f t="shared" si="5"/>
        <v>28.690476190476193</v>
      </c>
      <c r="H27" s="170"/>
      <c r="I27" s="170"/>
      <c r="J27" s="170"/>
      <c r="K27" s="170"/>
      <c r="L27" s="171"/>
      <c r="M27" s="171"/>
      <c r="N27" s="168"/>
      <c r="O27" s="168"/>
    </row>
    <row r="28" spans="1:15" ht="25.5" x14ac:dyDescent="0.5">
      <c r="A28" s="318"/>
      <c r="B28" s="319"/>
      <c r="C28" s="320"/>
      <c r="D28" s="319"/>
      <c r="E28" s="320"/>
      <c r="F28" s="319"/>
      <c r="G28" s="320"/>
      <c r="H28" s="170"/>
      <c r="I28" s="170"/>
      <c r="J28" s="170"/>
      <c r="K28" s="170"/>
      <c r="L28" s="171"/>
      <c r="M28" s="171"/>
      <c r="N28" s="168"/>
      <c r="O28" s="168"/>
    </row>
    <row r="29" spans="1:15" ht="25.5" x14ac:dyDescent="0.5">
      <c r="A29" s="318"/>
      <c r="B29" s="319"/>
      <c r="C29" s="320"/>
      <c r="D29" s="319"/>
      <c r="E29" s="320"/>
      <c r="F29" s="319"/>
      <c r="G29" s="320"/>
      <c r="H29" s="170"/>
      <c r="I29" s="170"/>
      <c r="J29" s="170"/>
      <c r="K29" s="170"/>
      <c r="L29" s="171"/>
      <c r="M29" s="171"/>
      <c r="N29" s="168"/>
      <c r="O29" s="168"/>
    </row>
    <row r="30" spans="1:15" ht="25.5" x14ac:dyDescent="0.5">
      <c r="A30" s="318"/>
      <c r="B30" s="319"/>
      <c r="C30" s="320"/>
      <c r="D30" s="319"/>
      <c r="E30" s="320"/>
      <c r="F30" s="319"/>
      <c r="G30" s="320"/>
      <c r="H30" s="170"/>
      <c r="I30" s="170"/>
      <c r="J30" s="170"/>
      <c r="K30" s="170"/>
      <c r="L30" s="171"/>
      <c r="M30" s="171"/>
      <c r="N30" s="168"/>
      <c r="O30" s="168"/>
    </row>
    <row r="31" spans="1:15" ht="25.5" x14ac:dyDescent="0.5">
      <c r="A31" s="318"/>
      <c r="B31" s="319"/>
      <c r="C31" s="320"/>
      <c r="D31" s="319"/>
      <c r="E31" s="320"/>
      <c r="F31" s="319"/>
      <c r="G31" s="320"/>
      <c r="H31" s="170"/>
      <c r="I31" s="170"/>
      <c r="J31" s="170"/>
      <c r="K31" s="170"/>
      <c r="L31" s="171"/>
      <c r="M31" s="171"/>
      <c r="N31" s="168"/>
      <c r="O31" s="168"/>
    </row>
    <row r="32" spans="1:15" ht="25.5" x14ac:dyDescent="0.5">
      <c r="A32" s="318"/>
      <c r="B32" s="319"/>
      <c r="C32" s="320"/>
      <c r="D32" s="319"/>
      <c r="E32" s="320"/>
      <c r="F32" s="319"/>
      <c r="G32" s="320"/>
      <c r="H32" s="170"/>
      <c r="I32" s="170"/>
      <c r="J32" s="170"/>
      <c r="K32" s="170"/>
      <c r="L32" s="171"/>
      <c r="M32" s="171"/>
      <c r="N32" s="168"/>
      <c r="O32" s="168"/>
    </row>
    <row r="33" spans="2:12" x14ac:dyDescent="0.4">
      <c r="G33" s="197"/>
      <c r="L33" s="128"/>
    </row>
    <row r="35" spans="2:12" x14ac:dyDescent="0.4">
      <c r="H35" s="128"/>
      <c r="I35" s="128"/>
      <c r="J35" s="128"/>
      <c r="K35" s="128"/>
      <c r="L35" s="128"/>
    </row>
    <row r="36" spans="2:12" x14ac:dyDescent="0.4">
      <c r="H36" s="128"/>
      <c r="I36" s="128"/>
      <c r="J36" s="128"/>
      <c r="K36" s="128"/>
      <c r="L36" s="128"/>
    </row>
    <row r="38" spans="2:12" x14ac:dyDescent="0.4">
      <c r="B38" s="155" t="s">
        <v>162</v>
      </c>
      <c r="C38" s="198" t="s">
        <v>249</v>
      </c>
      <c r="D38" s="198" t="s">
        <v>250</v>
      </c>
      <c r="E38" s="198" t="s">
        <v>251</v>
      </c>
      <c r="F38" s="198" t="s">
        <v>252</v>
      </c>
      <c r="G38" s="198" t="s">
        <v>253</v>
      </c>
      <c r="H38" s="198" t="s">
        <v>254</v>
      </c>
      <c r="I38" s="198" t="s">
        <v>255</v>
      </c>
      <c r="J38" s="198" t="s">
        <v>195</v>
      </c>
      <c r="K38" s="199"/>
      <c r="L38" s="199"/>
    </row>
    <row r="39" spans="2:12" x14ac:dyDescent="0.4">
      <c r="B39" s="155" t="s">
        <v>187</v>
      </c>
      <c r="C39" s="200">
        <f t="shared" ref="C39:J39" si="6">C12</f>
        <v>0.43650793650793651</v>
      </c>
      <c r="D39" s="200">
        <f t="shared" si="6"/>
        <v>3.0158730158730158</v>
      </c>
      <c r="E39" s="200">
        <f t="shared" si="6"/>
        <v>11.30952380952381</v>
      </c>
      <c r="F39" s="200">
        <f t="shared" si="6"/>
        <v>20.793650793650794</v>
      </c>
      <c r="G39" s="200">
        <f t="shared" si="6"/>
        <v>33.214285714285715</v>
      </c>
      <c r="H39" s="200">
        <f t="shared" si="6"/>
        <v>26.984126984126984</v>
      </c>
      <c r="I39" s="200">
        <f t="shared" si="6"/>
        <v>2.7380952380952381</v>
      </c>
      <c r="J39" s="200">
        <f t="shared" si="6"/>
        <v>3.968253968253968E-2</v>
      </c>
      <c r="K39" s="128"/>
      <c r="L39" s="128"/>
    </row>
    <row r="51" spans="2:12" x14ac:dyDescent="0.4">
      <c r="H51" s="128"/>
      <c r="I51" s="128"/>
      <c r="J51" s="128"/>
      <c r="K51" s="128"/>
      <c r="L51" s="128"/>
    </row>
    <row r="52" spans="2:12" x14ac:dyDescent="0.4">
      <c r="H52" s="128"/>
      <c r="I52" s="128"/>
      <c r="J52" s="128"/>
      <c r="K52" s="128"/>
      <c r="L52" s="128"/>
    </row>
    <row r="54" spans="2:12" x14ac:dyDescent="0.4">
      <c r="B54" s="197"/>
    </row>
    <row r="60" spans="2:12" x14ac:dyDescent="0.4">
      <c r="B60" s="201"/>
      <c r="C60" s="201"/>
      <c r="D60" s="201"/>
      <c r="E60" s="201"/>
    </row>
    <row r="61" spans="2:12" x14ac:dyDescent="0.4">
      <c r="B61" s="201"/>
      <c r="C61" s="197"/>
      <c r="D61" s="197"/>
      <c r="E61" s="197"/>
    </row>
  </sheetData>
  <sheetProtection selectLockedCells="1"/>
  <mergeCells count="22">
    <mergeCell ref="A17:G17"/>
    <mergeCell ref="A18:E18"/>
    <mergeCell ref="F18:G19"/>
    <mergeCell ref="A19:A21"/>
    <mergeCell ref="B19:E19"/>
    <mergeCell ref="B20:C20"/>
    <mergeCell ref="D20:E20"/>
    <mergeCell ref="F20:G20"/>
    <mergeCell ref="L11:L12"/>
    <mergeCell ref="M11:M12"/>
    <mergeCell ref="N11:N12"/>
    <mergeCell ref="O11:O12"/>
    <mergeCell ref="A13:B13"/>
    <mergeCell ref="A16:G16"/>
    <mergeCell ref="A1:O1"/>
    <mergeCell ref="A2:O2"/>
    <mergeCell ref="A3:A5"/>
    <mergeCell ref="C3:K3"/>
    <mergeCell ref="L3:O3"/>
    <mergeCell ref="K4:K5"/>
    <mergeCell ref="N4:N5"/>
    <mergeCell ref="O4:O5"/>
  </mergeCells>
  <pageMargins left="1.1023622047244095" right="0.70866141732283472" top="0.15748031496062992" bottom="0.15748031496062992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I14" sqref="I14"/>
    </sheetView>
  </sheetViews>
  <sheetFormatPr defaultColWidth="14.28515625" defaultRowHeight="22.5" x14ac:dyDescent="0.45"/>
  <cols>
    <col min="1" max="1" width="18.5703125" style="5" bestFit="1" customWidth="1"/>
    <col min="2" max="7" width="9.5703125" style="5" customWidth="1"/>
    <col min="8" max="16384" width="14.28515625" style="5"/>
  </cols>
  <sheetData>
    <row r="1" spans="1:7" ht="25.5" x14ac:dyDescent="0.5">
      <c r="A1" s="248" t="str">
        <f>'[1]ม.6ภาษาไทย-2563'!A69:G69</f>
        <v>ค่าสถิติเปรียบเทียบและการพัฒนา  วิชาภาษาไทย ม.6</v>
      </c>
      <c r="B1" s="249"/>
      <c r="C1" s="249"/>
      <c r="D1" s="249"/>
      <c r="E1" s="249"/>
      <c r="F1" s="249"/>
      <c r="G1" s="250"/>
    </row>
    <row r="2" spans="1:7" x14ac:dyDescent="0.45">
      <c r="A2" s="321" t="s">
        <v>34</v>
      </c>
      <c r="B2" s="322" t="s">
        <v>6</v>
      </c>
      <c r="C2" s="322"/>
      <c r="D2" s="322"/>
      <c r="E2" s="322"/>
      <c r="F2" s="322"/>
      <c r="G2" s="322"/>
    </row>
    <row r="3" spans="1:7" x14ac:dyDescent="0.45">
      <c r="A3" s="244"/>
      <c r="B3" s="245">
        <f>'[1]ม.6ภาษาไทย-2563'!B71</f>
        <v>2558</v>
      </c>
      <c r="C3" s="245">
        <f>'[1]ม.6ภาษาไทย-2563'!C71</f>
        <v>2559</v>
      </c>
      <c r="D3" s="245">
        <f>'[1]ม.6ภาษาไทย-2563'!D71</f>
        <v>2560</v>
      </c>
      <c r="E3" s="245">
        <f>'[1]ม.6ภาษาไทย-2563'!E71</f>
        <v>2561</v>
      </c>
      <c r="F3" s="245">
        <f>'[1]ม.6ภาษาไทย-2563'!F71</f>
        <v>2562</v>
      </c>
      <c r="G3" s="245">
        <f>'[1]ม.6ภาษาไทย-2563'!G71</f>
        <v>2563</v>
      </c>
    </row>
    <row r="4" spans="1:7" x14ac:dyDescent="0.45">
      <c r="A4" s="246" t="s">
        <v>35</v>
      </c>
      <c r="B4" s="247">
        <f>'[1]ม.6ภาษาไทย-2563'!B72</f>
        <v>0.94219653179190765</v>
      </c>
      <c r="C4" s="247">
        <f>'[1]ม.6ภาษาไทย-2563'!C72</f>
        <v>0.8703134603564846</v>
      </c>
      <c r="D4" s="247">
        <f>'[1]ม.6ภาษาไทย-2563'!D72</f>
        <v>0.77805960684844666</v>
      </c>
      <c r="E4" s="247">
        <f>'[1]ม.6ภาษาไทย-2563'!E72</f>
        <v>0.69565217391304313</v>
      </c>
      <c r="F4" s="247">
        <f>'[1]ม.6ภาษาไทย-2563'!F72</f>
        <v>0.61246612466124661</v>
      </c>
      <c r="G4" s="247">
        <f>'[1]ม.6ภาษาไทย-2563'!G72</f>
        <v>0.75278810408921926</v>
      </c>
    </row>
    <row r="5" spans="1:7" x14ac:dyDescent="0.45">
      <c r="A5" s="58" t="s">
        <v>36</v>
      </c>
      <c r="B5" s="247">
        <f>'[1]ม.6ภาษาไทย-2563'!B73</f>
        <v>59.421965317919074</v>
      </c>
      <c r="C5" s="247">
        <f>'[1]ม.6ภาษาไทย-2563'!C73</f>
        <v>58.703134603564848</v>
      </c>
      <c r="D5" s="247">
        <f>'[1]ม.6ภาษาไทย-2563'!D73</f>
        <v>57.780596068484471</v>
      </c>
      <c r="E5" s="247">
        <f>'[1]ม.6ภาษาไทย-2563'!E73</f>
        <v>56.95652173913043</v>
      </c>
      <c r="F5" s="247">
        <f>'[1]ม.6ภาษาไทย-2563'!F73</f>
        <v>56.124661246612469</v>
      </c>
      <c r="G5" s="247">
        <f>'[1]ม.6ภาษาไทย-2563'!G73</f>
        <v>57.52788104089219</v>
      </c>
    </row>
    <row r="6" spans="1:7" x14ac:dyDescent="0.45">
      <c r="A6" s="23" t="s">
        <v>37</v>
      </c>
      <c r="B6" s="247">
        <f>'[1]ม.6ภาษาไทย-2563'!B74</f>
        <v>0.33714271985392941</v>
      </c>
      <c r="C6" s="247">
        <f>'[1]ม.6ภาษาไทย-2563'!C74</f>
        <v>-0.71883071435422607</v>
      </c>
      <c r="D6" s="247">
        <f>'[1]ม.6ภาษาไทย-2563'!D74</f>
        <v>-0.92253853508037764</v>
      </c>
      <c r="E6" s="247">
        <f>'[1]ม.6ภาษาไทย-2563'!E74</f>
        <v>-0.82407432935404046</v>
      </c>
      <c r="F6" s="247">
        <f>'[1]ม.6ภาษาไทย-2563'!F74</f>
        <v>-0.83186049251796135</v>
      </c>
      <c r="G6" s="247">
        <f>'[1]ม.6ภาษาไทย-2563'!G74</f>
        <v>1.4032197942797211</v>
      </c>
    </row>
    <row r="7" spans="1:7" x14ac:dyDescent="0.45">
      <c r="A7" s="60" t="s">
        <v>38</v>
      </c>
      <c r="B7" s="247">
        <f>'[1]ม.6ภาษาไทย-2563'!B75</f>
        <v>0.59701026878084429</v>
      </c>
      <c r="C7" s="247">
        <f>'[1]ม.6ภาษาไทย-2563'!C75</f>
        <v>-1.2097053850513726</v>
      </c>
      <c r="D7" s="247">
        <f>'[1]ม.6ภาษาไทย-2563'!D75</f>
        <v>-1.5715319825942564</v>
      </c>
      <c r="E7" s="247">
        <f>'[1]ม.6ภาษาไทย-2563'!E75</f>
        <v>-1.4262129251441196</v>
      </c>
      <c r="F7" s="247">
        <f>'[1]ม.6ภาษาไทย-2563'!F75</f>
        <v>-1.4605184219781002</v>
      </c>
      <c r="G7" s="247">
        <f>'[1]ม.6ภาษาไทย-2563'!G75</f>
        <v>2.5001839888421875</v>
      </c>
    </row>
    <row r="9" spans="1:7" ht="25.5" x14ac:dyDescent="0.5">
      <c r="A9" s="248" t="str">
        <f>'[1]ม.6สังคม-2563'!A69:G69</f>
        <v>ค่าสถิติเปรียบเทียบและการพัฒนา วิชาสังคมศึกษา ศาสนาและวัฒนธรรม ม.6</v>
      </c>
      <c r="B9" s="249"/>
      <c r="C9" s="249"/>
      <c r="D9" s="249"/>
      <c r="E9" s="249"/>
      <c r="F9" s="249"/>
      <c r="G9" s="250"/>
    </row>
    <row r="10" spans="1:7" x14ac:dyDescent="0.45">
      <c r="A10" s="321" t="s">
        <v>34</v>
      </c>
      <c r="B10" s="322" t="s">
        <v>6</v>
      </c>
      <c r="C10" s="322"/>
      <c r="D10" s="322"/>
      <c r="E10" s="322"/>
      <c r="F10" s="322"/>
      <c r="G10" s="322"/>
    </row>
    <row r="11" spans="1:7" x14ac:dyDescent="0.45">
      <c r="A11" s="244"/>
      <c r="B11" s="245">
        <f>'[1]ม.6สังคม-2563'!B71</f>
        <v>2558</v>
      </c>
      <c r="C11" s="245">
        <f>'[1]ม.6สังคม-2563'!C71</f>
        <v>2559</v>
      </c>
      <c r="D11" s="245">
        <f>'[1]ม.6สังคม-2563'!D71</f>
        <v>2560</v>
      </c>
      <c r="E11" s="245">
        <f>'[1]ม.6สังคม-2563'!E71</f>
        <v>2561</v>
      </c>
      <c r="F11" s="245">
        <f>'[1]ม.6สังคม-2563'!F71</f>
        <v>2562</v>
      </c>
      <c r="G11" s="245">
        <f>'[1]ม.6สังคม-2563'!G71</f>
        <v>2563</v>
      </c>
    </row>
    <row r="12" spans="1:7" x14ac:dyDescent="0.45">
      <c r="A12" s="246" t="s">
        <v>35</v>
      </c>
      <c r="B12" s="247">
        <f>'[1]ม.6สังคม-2563'!B72</f>
        <v>0.65700483091787421</v>
      </c>
      <c r="C12" s="247">
        <f>'[1]ม.6สังคม-2563'!C72</f>
        <v>0.70090293453724617</v>
      </c>
      <c r="D12" s="247">
        <f>'[1]ม.6สังคม-2563'!D72</f>
        <v>0.65274725274725254</v>
      </c>
      <c r="E12" s="247">
        <f>'[1]ม.6สังคม-2563'!E72</f>
        <v>0.5288944723618092</v>
      </c>
      <c r="F12" s="247">
        <f>'[1]ม.6สังคม-2563'!F72</f>
        <v>0.46355353075170852</v>
      </c>
      <c r="G12" s="247">
        <f>'[1]ม.6สังคม-2563'!G72</f>
        <v>0.59219858156028338</v>
      </c>
    </row>
    <row r="13" spans="1:7" x14ac:dyDescent="0.45">
      <c r="A13" s="58" t="s">
        <v>36</v>
      </c>
      <c r="B13" s="247">
        <f>'[1]ม.6สังคม-2563'!B73</f>
        <v>56.570048309178745</v>
      </c>
      <c r="C13" s="247">
        <f>'[1]ม.6สังคม-2563'!C73</f>
        <v>57.009029345372461</v>
      </c>
      <c r="D13" s="247">
        <f>'[1]ม.6สังคม-2563'!D73</f>
        <v>56.527472527472526</v>
      </c>
      <c r="E13" s="247">
        <f>'[1]ม.6สังคม-2563'!E73</f>
        <v>55.288944723618094</v>
      </c>
      <c r="F13" s="247">
        <f>'[1]ม.6สังคม-2563'!F73</f>
        <v>54.635535307517088</v>
      </c>
      <c r="G13" s="247">
        <f>'[1]ม.6สังคม-2563'!G73</f>
        <v>55.921985815602831</v>
      </c>
    </row>
    <row r="14" spans="1:7" x14ac:dyDescent="0.45">
      <c r="A14" s="23" t="s">
        <v>37</v>
      </c>
      <c r="B14" s="247">
        <f>'[1]ม.6สังคม-2563'!B74</f>
        <v>1.195489425416433</v>
      </c>
      <c r="C14" s="247">
        <f>'[1]ม.6สังคม-2563'!C74</f>
        <v>0.43898103619371653</v>
      </c>
      <c r="D14" s="247">
        <f>'[1]ม.6สังคม-2563'!D74</f>
        <v>-0.48155681789993565</v>
      </c>
      <c r="E14" s="247">
        <f>'[1]ม.6สังคม-2563'!E74</f>
        <v>-1.2385278038544314</v>
      </c>
      <c r="F14" s="247">
        <f>'[1]ม.6สังคม-2563'!F74</f>
        <v>-0.653409416101006</v>
      </c>
      <c r="G14" s="247">
        <f>'[1]ม.6สังคม-2563'!G74</f>
        <v>1.2864505080857427</v>
      </c>
    </row>
    <row r="15" spans="1:7" x14ac:dyDescent="0.45">
      <c r="A15" s="60" t="s">
        <v>38</v>
      </c>
      <c r="B15" s="247">
        <f>'[1]ม.6สังคม-2563'!B75</f>
        <v>2.1526666104979362</v>
      </c>
      <c r="C15" s="247">
        <f>'[1]ม.6สังคม-2563'!C75</f>
        <v>0.77599551231510944</v>
      </c>
      <c r="D15" s="247">
        <f>'[1]ม.6สังคม-2563'!D75</f>
        <v>-0.8447027136395624</v>
      </c>
      <c r="E15" s="247">
        <f>'[1]ม.6สังคม-2563'!E75</f>
        <v>-2.1910192486538347</v>
      </c>
      <c r="F15" s="247">
        <f>'[1]ม.6สังคม-2563'!F75</f>
        <v>-1.1818084417550574</v>
      </c>
      <c r="G15" s="247">
        <f>'[1]ม.6สังคม-2563'!G75</f>
        <v>2.3546040152163479</v>
      </c>
    </row>
    <row r="17" spans="1:7" ht="25.5" x14ac:dyDescent="0.5">
      <c r="A17" s="248" t="str">
        <f>'[1]ม.6อังกฤษ-2563'!A70:G70</f>
        <v>ค่าสถิติเปรียบเทียบและการพัฒนา  วิชาภาษาอังกฤษ ม.6</v>
      </c>
      <c r="B17" s="249"/>
      <c r="C17" s="249"/>
      <c r="D17" s="249"/>
      <c r="E17" s="249"/>
      <c r="F17" s="249"/>
      <c r="G17" s="250"/>
    </row>
    <row r="18" spans="1:7" x14ac:dyDescent="0.45">
      <c r="A18" s="321" t="s">
        <v>34</v>
      </c>
      <c r="B18" s="322" t="s">
        <v>6</v>
      </c>
      <c r="C18" s="322"/>
      <c r="D18" s="322"/>
      <c r="E18" s="322"/>
      <c r="F18" s="322"/>
      <c r="G18" s="322"/>
    </row>
    <row r="19" spans="1:7" x14ac:dyDescent="0.45">
      <c r="A19" s="244"/>
      <c r="B19" s="245">
        <f>'[1]ม.6อังกฤษ-2563'!B72</f>
        <v>2558</v>
      </c>
      <c r="C19" s="245">
        <f>'[1]ม.6อังกฤษ-2563'!C72</f>
        <v>2559</v>
      </c>
      <c r="D19" s="245">
        <f>'[1]ม.6อังกฤษ-2563'!D72</f>
        <v>2560</v>
      </c>
      <c r="E19" s="245">
        <f>'[1]ม.6อังกฤษ-2563'!E72</f>
        <v>2561</v>
      </c>
      <c r="F19" s="245">
        <f>'[1]ม.6อังกฤษ-2563'!F72</f>
        <v>2562</v>
      </c>
      <c r="G19" s="245">
        <f>'[1]ม.6อังกฤษ-2563'!G72</f>
        <v>2563</v>
      </c>
    </row>
    <row r="20" spans="1:7" x14ac:dyDescent="0.45">
      <c r="A20" s="246" t="s">
        <v>35</v>
      </c>
      <c r="B20" s="247">
        <f>'[1]ม.6อังกฤษ-2563'!B73</f>
        <v>0.55537720706260019</v>
      </c>
      <c r="C20" s="247">
        <f>'[1]ม.6อังกฤษ-2563'!C73</f>
        <v>0.41971620612397315</v>
      </c>
      <c r="D20" s="247">
        <f>'[1]ม.6อังกฤษ-2563'!D73</f>
        <v>0.40682593856655319</v>
      </c>
      <c r="E20" s="247">
        <f>'[1]ม.6อังกฤษ-2563'!E73</f>
        <v>0.31503267973856186</v>
      </c>
      <c r="F20" s="247">
        <f>'[1]ม.6อังกฤษ-2563'!F73</f>
        <v>0.24022743425728493</v>
      </c>
      <c r="G20" s="247">
        <f>'[1]ม.6อังกฤษ-2563'!G73</f>
        <v>0.32986111111111088</v>
      </c>
    </row>
    <row r="21" spans="1:7" x14ac:dyDescent="0.45">
      <c r="A21" s="58" t="s">
        <v>36</v>
      </c>
      <c r="B21" s="247">
        <f>'[1]ม.6อังกฤษ-2563'!B74</f>
        <v>55.553772070626003</v>
      </c>
      <c r="C21" s="247">
        <f>'[1]ม.6อังกฤษ-2563'!C74</f>
        <v>54.19716206123973</v>
      </c>
      <c r="D21" s="247">
        <f>'[1]ม.6อังกฤษ-2563'!D74</f>
        <v>54.068259385665534</v>
      </c>
      <c r="E21" s="247">
        <f>'[1]ม.6อังกฤษ-2563'!E74</f>
        <v>53.150326797385617</v>
      </c>
      <c r="F21" s="247">
        <f>'[1]ม.6อังกฤษ-2563'!F74</f>
        <v>52.402274342572852</v>
      </c>
      <c r="G21" s="247">
        <f>'[1]ม.6อังกฤษ-2563'!G74</f>
        <v>53.298611111111107</v>
      </c>
    </row>
    <row r="22" spans="1:7" x14ac:dyDescent="0.45">
      <c r="A22" s="23" t="s">
        <v>37</v>
      </c>
      <c r="B22" s="247">
        <f>'[1]ม.6อังกฤษ-2563'!B75</f>
        <v>0.44506093224853061</v>
      </c>
      <c r="C22" s="247">
        <f>'[1]ม.6อังกฤษ-2563'!C75</f>
        <v>-1.356610009386273</v>
      </c>
      <c r="D22" s="247">
        <f>'[1]ม.6อังกฤษ-2563'!D75</f>
        <v>-0.12890267557419577</v>
      </c>
      <c r="E22" s="247">
        <f>'[1]ม.6อังกฤษ-2563'!E75</f>
        <v>-0.91793258827991764</v>
      </c>
      <c r="F22" s="247">
        <f>'[1]ม.6อังกฤษ-2563'!F75</f>
        <v>-0.74805245481276472</v>
      </c>
      <c r="G22" s="247">
        <f>'[1]ม.6อังกฤษ-2563'!G75</f>
        <v>0.89633676853825506</v>
      </c>
    </row>
    <row r="23" spans="1:7" x14ac:dyDescent="0.45">
      <c r="A23" s="60" t="s">
        <v>38</v>
      </c>
      <c r="B23" s="247">
        <f>'[1]ม.6อังกฤษ-2563'!B76</f>
        <v>0.80465310456286121</v>
      </c>
      <c r="C23" s="247">
        <f>'[1]ม.6อังกฤษ-2563'!C76</f>
        <v>-2.4419764110015834</v>
      </c>
      <c r="D23" s="247">
        <f>'[1]ม.6อังกฤษ-2563'!D76</f>
        <v>-0.2378402681464078</v>
      </c>
      <c r="E23" s="247">
        <f>'[1]ม.6อังกฤษ-2563'!E76</f>
        <v>-1.6977291274208801</v>
      </c>
      <c r="F23" s="247">
        <f>'[1]ม.6อังกฤษ-2563'!F76</f>
        <v>-1.4074277617603665</v>
      </c>
      <c r="G23" s="247">
        <f>'[1]ม.6อังกฤษ-2563'!G76</f>
        <v>1.7104921108549096</v>
      </c>
    </row>
    <row r="24" spans="1:7" x14ac:dyDescent="0.45">
      <c r="A24" s="28"/>
      <c r="B24" s="38"/>
      <c r="C24" s="38"/>
      <c r="D24" s="38"/>
      <c r="E24" s="38"/>
      <c r="F24" s="38"/>
      <c r="G24" s="38"/>
    </row>
    <row r="25" spans="1:7" x14ac:dyDescent="0.45">
      <c r="A25" s="28"/>
      <c r="B25" s="38"/>
      <c r="C25" s="38"/>
      <c r="D25" s="38"/>
      <c r="E25" s="38"/>
      <c r="F25" s="38"/>
      <c r="G25" s="38"/>
    </row>
    <row r="26" spans="1:7" x14ac:dyDescent="0.45">
      <c r="A26" s="28"/>
      <c r="B26" s="38"/>
      <c r="C26" s="38"/>
      <c r="D26" s="38"/>
      <c r="E26" s="38"/>
      <c r="F26" s="38"/>
      <c r="G26" s="38"/>
    </row>
    <row r="27" spans="1:7" x14ac:dyDescent="0.45">
      <c r="A27" s="28"/>
      <c r="B27" s="38"/>
      <c r="C27" s="38"/>
      <c r="D27" s="38"/>
      <c r="E27" s="38"/>
      <c r="F27" s="38"/>
      <c r="G27" s="38"/>
    </row>
    <row r="28" spans="1:7" x14ac:dyDescent="0.45">
      <c r="A28" s="28"/>
      <c r="B28" s="38"/>
      <c r="C28" s="38"/>
      <c r="D28" s="38"/>
      <c r="E28" s="38"/>
      <c r="F28" s="38"/>
      <c r="G28" s="38"/>
    </row>
    <row r="29" spans="1:7" x14ac:dyDescent="0.45">
      <c r="A29" s="28"/>
      <c r="B29" s="38"/>
      <c r="C29" s="38"/>
      <c r="D29" s="38"/>
      <c r="E29" s="38"/>
      <c r="F29" s="38"/>
      <c r="G29" s="38"/>
    </row>
    <row r="30" spans="1:7" x14ac:dyDescent="0.45">
      <c r="A30" s="28"/>
      <c r="B30" s="38"/>
      <c r="C30" s="38"/>
      <c r="D30" s="38"/>
      <c r="E30" s="38"/>
      <c r="F30" s="38"/>
      <c r="G30" s="38"/>
    </row>
    <row r="31" spans="1:7" x14ac:dyDescent="0.45">
      <c r="A31" s="28"/>
      <c r="B31" s="38"/>
      <c r="C31" s="38"/>
      <c r="D31" s="38"/>
      <c r="E31" s="38"/>
      <c r="F31" s="38"/>
      <c r="G31" s="38"/>
    </row>
    <row r="32" spans="1:7" x14ac:dyDescent="0.45">
      <c r="A32" s="28"/>
      <c r="B32" s="38"/>
      <c r="C32" s="38"/>
      <c r="D32" s="38"/>
      <c r="E32" s="38"/>
      <c r="F32" s="38"/>
      <c r="G32" s="38"/>
    </row>
    <row r="34" spans="1:7" ht="25.5" x14ac:dyDescent="0.5">
      <c r="A34" s="248" t="str">
        <f>'[1]ม.6คณิต-2563'!A69:G69</f>
        <v>ค่าสถิติเปรียบเทียบและการพัฒนา  วิชาคณิตศาสตร์ ม.6</v>
      </c>
      <c r="B34" s="249"/>
      <c r="C34" s="249"/>
      <c r="D34" s="249"/>
      <c r="E34" s="249"/>
      <c r="F34" s="249"/>
      <c r="G34" s="250"/>
    </row>
    <row r="35" spans="1:7" x14ac:dyDescent="0.45">
      <c r="A35" s="321" t="s">
        <v>34</v>
      </c>
      <c r="B35" s="322" t="s">
        <v>6</v>
      </c>
      <c r="C35" s="322"/>
      <c r="D35" s="322"/>
      <c r="E35" s="322"/>
      <c r="F35" s="322"/>
      <c r="G35" s="322"/>
    </row>
    <row r="36" spans="1:7" x14ac:dyDescent="0.45">
      <c r="A36" s="244"/>
      <c r="B36" s="245">
        <f>'[1]ม.6คณิต-2563'!B71</f>
        <v>2558</v>
      </c>
      <c r="C36" s="245">
        <f>'[1]ม.6คณิต-2563'!C71</f>
        <v>2559</v>
      </c>
      <c r="D36" s="245">
        <f>'[1]ม.6คณิต-2563'!D71</f>
        <v>2560</v>
      </c>
      <c r="E36" s="245">
        <f>'[1]ม.6คณิต-2563'!E71</f>
        <v>2561</v>
      </c>
      <c r="F36" s="245">
        <f>'[1]ม.6คณิต-2563'!F71</f>
        <v>2562</v>
      </c>
      <c r="G36" s="245">
        <f>'[1]ม.6คณิต-2563'!G71</f>
        <v>2563</v>
      </c>
    </row>
    <row r="37" spans="1:7" x14ac:dyDescent="0.45">
      <c r="A37" s="246" t="s">
        <v>35</v>
      </c>
      <c r="B37" s="247">
        <f>'[1]ม.6คณิต-2563'!B72</f>
        <v>0.60716700473292773</v>
      </c>
      <c r="C37" s="247">
        <f>'[1]ม.6คณิต-2563'!C72</f>
        <v>0.56076035302104554</v>
      </c>
      <c r="D37" s="247">
        <f>'[1]ม.6คณิต-2563'!D72</f>
        <v>0.47754405912450248</v>
      </c>
      <c r="E37" s="247">
        <f>'[1]ม.6คณิต-2563'!E72</f>
        <v>0.38457784285017099</v>
      </c>
      <c r="F37" s="247">
        <f>'[1]ม.6คณิต-2563'!F72</f>
        <v>0.35646862853970002</v>
      </c>
      <c r="G37" s="247">
        <f>'[1]ม.6คณิต-2563'!G72</f>
        <v>0.47653000594177086</v>
      </c>
    </row>
    <row r="38" spans="1:7" x14ac:dyDescent="0.45">
      <c r="A38" s="58" t="s">
        <v>36</v>
      </c>
      <c r="B38" s="247">
        <f>'[1]ม.6คณิต-2563'!B73</f>
        <v>56.071670047329278</v>
      </c>
      <c r="C38" s="247">
        <f>'[1]ม.6คณิต-2563'!C73</f>
        <v>55.607603530210454</v>
      </c>
      <c r="D38" s="247">
        <f>'[1]ม.6คณิต-2563'!D73</f>
        <v>54.775440591245022</v>
      </c>
      <c r="E38" s="247">
        <f>'[1]ม.6คณิต-2563'!E73</f>
        <v>53.84577842850171</v>
      </c>
      <c r="F38" s="247">
        <f>'[1]ม.6คณิต-2563'!F73</f>
        <v>53.564686285397002</v>
      </c>
      <c r="G38" s="247">
        <f>'[1]ม.6คณิต-2563'!G73</f>
        <v>54.765300059417712</v>
      </c>
    </row>
    <row r="39" spans="1:7" x14ac:dyDescent="0.45">
      <c r="A39" s="23" t="s">
        <v>37</v>
      </c>
      <c r="B39" s="247">
        <f>'[1]ม.6คณิต-2563'!B74</f>
        <v>-0.32438396826265148</v>
      </c>
      <c r="C39" s="247">
        <f>'[1]ม.6คณิต-2563'!C74</f>
        <v>-0.46406651711882319</v>
      </c>
      <c r="D39" s="247">
        <f>'[1]ม.6คณิต-2563'!D74</f>
        <v>-0.83216293896543192</v>
      </c>
      <c r="E39" s="247">
        <f>'[1]ม.6คณิต-2563'!E74</f>
        <v>-0.92966216274331259</v>
      </c>
      <c r="F39" s="247">
        <f>'[1]ม.6คณิต-2563'!F74</f>
        <v>-0.28109214310470776</v>
      </c>
      <c r="G39" s="247">
        <f>'[1]ม.6คณิต-2563'!G74</f>
        <v>1.2006137740207095</v>
      </c>
    </row>
    <row r="40" spans="1:7" x14ac:dyDescent="0.45">
      <c r="A40" s="60" t="s">
        <v>38</v>
      </c>
      <c r="B40" s="247">
        <f>'[1]ม.6คณิต-2563'!B75</f>
        <v>-0.58870751297278268</v>
      </c>
      <c r="C40" s="247">
        <f>'[1]ม.6คณิต-2563'!C75</f>
        <v>-0.82763098856715245</v>
      </c>
      <c r="D40" s="247">
        <f>'[1]ม.6คณิต-2563'!D75</f>
        <v>-1.4964912820120635</v>
      </c>
      <c r="E40" s="247">
        <f>'[1]ม.6คณิต-2563'!E75</f>
        <v>-1.6972244361862865</v>
      </c>
      <c r="F40" s="247">
        <f>'[1]ม.6คณิต-2563'!F75</f>
        <v>-0.52203190539431354</v>
      </c>
      <c r="G40" s="247">
        <f>'[1]ม.6คณิต-2563'!G75</f>
        <v>2.2414278086568857</v>
      </c>
    </row>
    <row r="42" spans="1:7" ht="25.5" x14ac:dyDescent="0.5">
      <c r="A42" s="248" t="str">
        <f>'[1]ม.6วิทยา-2563'!A69:G69</f>
        <v>ค่าสถิติเปรียบเทียบและการพัฒนา  วิชาวิทยาศาสตร์ ม.6</v>
      </c>
      <c r="B42" s="249"/>
      <c r="C42" s="249"/>
      <c r="D42" s="249"/>
      <c r="E42" s="249"/>
      <c r="F42" s="249"/>
      <c r="G42" s="250"/>
    </row>
    <row r="43" spans="1:7" x14ac:dyDescent="0.45">
      <c r="A43" s="321" t="s">
        <v>34</v>
      </c>
      <c r="B43" s="322" t="s">
        <v>6</v>
      </c>
      <c r="C43" s="322"/>
      <c r="D43" s="322"/>
      <c r="E43" s="322"/>
      <c r="F43" s="322"/>
      <c r="G43" s="322"/>
    </row>
    <row r="44" spans="1:7" x14ac:dyDescent="0.45">
      <c r="A44" s="244"/>
      <c r="B44" s="245">
        <f>'[1]ม.6วิทยา-2563'!B71</f>
        <v>2558</v>
      </c>
      <c r="C44" s="245">
        <f>'[1]ม.6วิทยา-2563'!C71</f>
        <v>2559</v>
      </c>
      <c r="D44" s="245">
        <f>'[1]ม.6วิทยา-2563'!D71</f>
        <v>2560</v>
      </c>
      <c r="E44" s="245">
        <f>'[1]ม.6วิทยา-2563'!E71</f>
        <v>2561</v>
      </c>
      <c r="F44" s="245">
        <f>'[1]ม.6วิทยา-2563'!F71</f>
        <v>2562</v>
      </c>
      <c r="G44" s="245">
        <f>'[1]ม.6วิทยา-2563'!G71</f>
        <v>2563</v>
      </c>
    </row>
    <row r="45" spans="1:7" x14ac:dyDescent="0.45">
      <c r="A45" s="246" t="s">
        <v>35</v>
      </c>
      <c r="B45" s="247">
        <f>'[1]ม.6วิทยา-2563'!B72</f>
        <v>0.56346381969157777</v>
      </c>
      <c r="C45" s="247">
        <f>'[1]ม.6วิทยา-2563'!C72</f>
        <v>0.55691964285714268</v>
      </c>
      <c r="D45" s="247">
        <f>'[1]ม.6วิทยา-2563'!D72</f>
        <v>0.54114713216957622</v>
      </c>
      <c r="E45" s="247">
        <f>'[1]ม.6วิทยา-2563'!E72</f>
        <v>0.39259927797833916</v>
      </c>
      <c r="F45" s="247">
        <f>'[1]ม.6วิทยา-2563'!F72</f>
        <v>0.2894507410636446</v>
      </c>
      <c r="G45" s="247">
        <f>'[1]ม.6วิทยา-2563'!G72</f>
        <v>0.6526396327467483</v>
      </c>
    </row>
    <row r="46" spans="1:7" x14ac:dyDescent="0.45">
      <c r="A46" s="58" t="s">
        <v>36</v>
      </c>
      <c r="B46" s="247">
        <f>'[1]ม.6วิทยา-2563'!B73</f>
        <v>55.63463819691578</v>
      </c>
      <c r="C46" s="247">
        <f>'[1]ม.6วิทยา-2563'!C73</f>
        <v>55.569196428571431</v>
      </c>
      <c r="D46" s="247">
        <f>'[1]ม.6วิทยา-2563'!D73</f>
        <v>55.411471321695764</v>
      </c>
      <c r="E46" s="247">
        <f>'[1]ม.6วิทยา-2563'!E73</f>
        <v>53.925992779783392</v>
      </c>
      <c r="F46" s="247">
        <f>'[1]ม.6วิทยา-2563'!F73</f>
        <v>52.894507410636443</v>
      </c>
      <c r="G46" s="247">
        <f>'[1]ม.6วิทยา-2563'!G73</f>
        <v>56.526396327467481</v>
      </c>
    </row>
    <row r="47" spans="1:7" x14ac:dyDescent="0.45">
      <c r="A47" s="23" t="s">
        <v>37</v>
      </c>
      <c r="B47" s="247">
        <f>'[1]ม.6วิทยา-2563'!B74</f>
        <v>-1.0667060244783713</v>
      </c>
      <c r="C47" s="247">
        <f>'[1]ม.6วิทยา-2563'!C74</f>
        <v>-6.5441768344349782E-2</v>
      </c>
      <c r="D47" s="247">
        <f>'[1]ม.6วิทยา-2563'!D74</f>
        <v>-0.15772510687566665</v>
      </c>
      <c r="E47" s="247">
        <f>'[1]ม.6วิทยา-2563'!E74</f>
        <v>-1.4854785419123715</v>
      </c>
      <c r="F47" s="247">
        <f>'[1]ม.6วิทยา-2563'!F74</f>
        <v>-1.0314853691469494</v>
      </c>
      <c r="G47" s="247">
        <f>'[1]ม.6วิทยา-2563'!G74</f>
        <v>3.6318889168310378</v>
      </c>
    </row>
    <row r="48" spans="1:7" x14ac:dyDescent="0.45">
      <c r="A48" s="60" t="s">
        <v>38</v>
      </c>
      <c r="B48" s="247">
        <f>'[1]ม.6วิทยา-2563'!B75</f>
        <v>-1.9708841608138035</v>
      </c>
      <c r="C48" s="247">
        <f>'[1]ม.6วิทยา-2563'!C75</f>
        <v>-0.11762774139506794</v>
      </c>
      <c r="D48" s="247">
        <f>'[1]ม.6วิทยา-2563'!D75</f>
        <v>-0.28383550062381463</v>
      </c>
      <c r="E48" s="247">
        <f>'[1]ม.6วิทยา-2563'!E75</f>
        <v>-2.6808141102919034</v>
      </c>
      <c r="F48" s="247">
        <f>'[1]ม.6วิทยา-2563'!F75</f>
        <v>-1.9127795632047198</v>
      </c>
      <c r="G48" s="247">
        <f>'[1]ม.6วิทยา-2563'!G75</f>
        <v>6.8662874363032804</v>
      </c>
    </row>
  </sheetData>
  <mergeCells count="15">
    <mergeCell ref="A42:G42"/>
    <mergeCell ref="A43:A44"/>
    <mergeCell ref="B43:G43"/>
    <mergeCell ref="A17:G17"/>
    <mergeCell ref="A18:A19"/>
    <mergeCell ref="B18:G18"/>
    <mergeCell ref="A34:G34"/>
    <mergeCell ref="A35:A36"/>
    <mergeCell ref="B35:G35"/>
    <mergeCell ref="A1:G1"/>
    <mergeCell ref="A2:A3"/>
    <mergeCell ref="B2:G2"/>
    <mergeCell ref="A9:G9"/>
    <mergeCell ref="A10:A11"/>
    <mergeCell ref="B10:G10"/>
  </mergeCells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sqref="A1:N1"/>
    </sheetView>
  </sheetViews>
  <sheetFormatPr defaultColWidth="9.140625" defaultRowHeight="22.5" x14ac:dyDescent="0.45"/>
  <cols>
    <col min="1" max="1" width="8.5703125" style="326" bestFit="1" customWidth="1"/>
    <col min="2" max="2" width="13.42578125" style="326" bestFit="1" customWidth="1"/>
    <col min="3" max="8" width="9" style="326" bestFit="1" customWidth="1"/>
    <col min="9" max="9" width="8.5703125" style="326" bestFit="1" customWidth="1"/>
    <col min="10" max="10" width="8.85546875" style="326" bestFit="1" customWidth="1"/>
    <col min="11" max="11" width="8.5703125" style="326" bestFit="1" customWidth="1"/>
    <col min="12" max="12" width="8.85546875" style="326" bestFit="1" customWidth="1"/>
    <col min="13" max="13" width="8.5703125" style="326" bestFit="1" customWidth="1"/>
    <col min="14" max="14" width="8.85546875" style="326" bestFit="1" customWidth="1"/>
    <col min="15" max="15" width="7.5703125" style="326" bestFit="1" customWidth="1"/>
    <col min="16" max="16384" width="9.140625" style="326"/>
  </cols>
  <sheetData>
    <row r="1" spans="1:14" x14ac:dyDescent="0.45">
      <c r="A1" s="323" t="str">
        <f>'[1]ม.6ภาษาไทย-2563'!A1:L1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4" x14ac:dyDescent="0.45">
      <c r="A2" s="327" t="str">
        <f>'[1]สถิติเปรียบเทียบO-net ม.3'!A2:N2</f>
        <v xml:space="preserve">เปรียบเทียบ คะแนนเฉลี่ยรายวิชา ระหว่างระดับโรงเรียนกับระดับประเทศ 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9"/>
    </row>
    <row r="3" spans="1:14" x14ac:dyDescent="0.45">
      <c r="A3" s="330" t="s">
        <v>197</v>
      </c>
      <c r="B3" s="330" t="s">
        <v>155</v>
      </c>
      <c r="C3" s="331" t="s">
        <v>198</v>
      </c>
      <c r="D3" s="332"/>
      <c r="E3" s="333" t="s">
        <v>198</v>
      </c>
      <c r="F3" s="333"/>
      <c r="G3" s="333" t="s">
        <v>198</v>
      </c>
      <c r="H3" s="333"/>
      <c r="I3" s="333" t="s">
        <v>198</v>
      </c>
      <c r="J3" s="333"/>
      <c r="K3" s="333" t="s">
        <v>198</v>
      </c>
      <c r="L3" s="333"/>
      <c r="M3" s="333" t="s">
        <v>198</v>
      </c>
      <c r="N3" s="333"/>
    </row>
    <row r="4" spans="1:14" x14ac:dyDescent="0.45">
      <c r="A4" s="330"/>
      <c r="B4" s="330"/>
      <c r="C4" s="334">
        <f>'[1]ม.6ภาษาไทย-2563'!B6</f>
        <v>2558</v>
      </c>
      <c r="D4" s="335"/>
      <c r="E4" s="334">
        <f>'[1]ม.6ภาษาไทย-2563'!C6</f>
        <v>2559</v>
      </c>
      <c r="F4" s="335"/>
      <c r="G4" s="334">
        <f>'[1]ม.6ภาษาไทย-2563'!D6</f>
        <v>2560</v>
      </c>
      <c r="H4" s="335"/>
      <c r="I4" s="334">
        <f>'[1]ม.6ภาษาไทย-2563'!E6</f>
        <v>2561</v>
      </c>
      <c r="J4" s="335"/>
      <c r="K4" s="334">
        <f>'[1]ม.6ภาษาไทย-2563'!F6</f>
        <v>2562</v>
      </c>
      <c r="L4" s="335"/>
      <c r="M4" s="334">
        <f>'[1]ม.6ภาษาไทย-2563'!G6</f>
        <v>2563</v>
      </c>
      <c r="N4" s="335"/>
    </row>
    <row r="5" spans="1:14" x14ac:dyDescent="0.45">
      <c r="A5" s="336"/>
      <c r="B5" s="336"/>
      <c r="C5" s="337" t="s">
        <v>184</v>
      </c>
      <c r="D5" s="337" t="s">
        <v>183</v>
      </c>
      <c r="E5" s="337" t="s">
        <v>184</v>
      </c>
      <c r="F5" s="337" t="s">
        <v>183</v>
      </c>
      <c r="G5" s="337" t="s">
        <v>184</v>
      </c>
      <c r="H5" s="337" t="s">
        <v>183</v>
      </c>
      <c r="I5" s="337" t="s">
        <v>184</v>
      </c>
      <c r="J5" s="337" t="s">
        <v>183</v>
      </c>
      <c r="K5" s="337" t="s">
        <v>184</v>
      </c>
      <c r="L5" s="337" t="s">
        <v>183</v>
      </c>
      <c r="M5" s="337" t="s">
        <v>184</v>
      </c>
      <c r="N5" s="337" t="s">
        <v>183</v>
      </c>
    </row>
    <row r="6" spans="1:14" x14ac:dyDescent="0.45">
      <c r="A6" s="338" t="s">
        <v>256</v>
      </c>
      <c r="B6" s="339" t="s">
        <v>200</v>
      </c>
      <c r="C6" s="340">
        <f>'[1]ม.6ภาษาไทย-2563'!B48</f>
        <v>49.36</v>
      </c>
      <c r="D6" s="340">
        <f>'[1]ม.6ภาษาไทย-2563'!B45</f>
        <v>64.03</v>
      </c>
      <c r="E6" s="340">
        <f>'[1]ม.6ภาษาไทย-2563'!C48</f>
        <v>52.29</v>
      </c>
      <c r="F6" s="340">
        <f>'[1]ม.6ภาษาไทย-2563'!C45</f>
        <v>66.45</v>
      </c>
      <c r="G6" s="340">
        <f>'[1]ม.6ภาษาไทย-2563'!D48</f>
        <v>49.25</v>
      </c>
      <c r="H6" s="340">
        <f>'[1]ม.6ภาษาไทย-2563'!D45</f>
        <v>61.52</v>
      </c>
      <c r="I6" s="340">
        <f>'[1]ม.6ภาษาไทย-2563'!E48</f>
        <v>47.31</v>
      </c>
      <c r="J6" s="340">
        <f>'[1]ม.6ภาษาไทย-2563'!E45</f>
        <v>58.51</v>
      </c>
      <c r="K6" s="340">
        <f>'[1]ม.6ภาษาไทย-2563'!F48</f>
        <v>42.21</v>
      </c>
      <c r="L6" s="340">
        <f>'[1]ม.6ภาษาไทย-2563'!F45</f>
        <v>51.25</v>
      </c>
      <c r="M6" s="340">
        <f>'[1]ม.6ภาษาไทย-2563'!G48</f>
        <v>44.36</v>
      </c>
      <c r="N6" s="340">
        <f>'[1]ม.6ภาษาไทย-2563'!G45</f>
        <v>56.51</v>
      </c>
    </row>
    <row r="7" spans="1:14" x14ac:dyDescent="0.45">
      <c r="A7" s="338" t="s">
        <v>257</v>
      </c>
      <c r="B7" s="339" t="s">
        <v>258</v>
      </c>
      <c r="C7" s="340">
        <f>'[1]ม.6สังคม-2563'!B48</f>
        <v>39.700000000000003</v>
      </c>
      <c r="D7" s="340">
        <f>'[1]ม.6สังคม-2563'!B45</f>
        <v>45.14</v>
      </c>
      <c r="E7" s="340">
        <f>'[1]ม.6สังคม-2563'!C48</f>
        <v>35.89</v>
      </c>
      <c r="F7" s="340">
        <f>'[1]ม.6สังคม-2563'!C45</f>
        <v>42.1</v>
      </c>
      <c r="G7" s="340">
        <f>'[1]ม.6สังคม-2563'!D48</f>
        <v>34.700000000000003</v>
      </c>
      <c r="H7" s="340">
        <f>'[1]ม.6สังคม-2563'!D45</f>
        <v>40.64</v>
      </c>
      <c r="I7" s="340">
        <f>'[1]ม.6สังคม-2563'!E48</f>
        <v>35.159999999999997</v>
      </c>
      <c r="J7" s="340">
        <f>'[1]ม.6สังคม-2563'!E45</f>
        <v>39.369999999999997</v>
      </c>
      <c r="K7" s="340">
        <f>'[1]ม.6สังคม-2563'!F48</f>
        <v>35.700000000000003</v>
      </c>
      <c r="L7" s="340">
        <f>'[1]ม.6สังคม-2563'!F45</f>
        <v>39.770000000000003</v>
      </c>
      <c r="M7" s="340">
        <f>'[1]ม.6สังคม-2563'!G48</f>
        <v>35.93</v>
      </c>
      <c r="N7" s="340">
        <f>'[1]ม.6สังคม-2563'!G45</f>
        <v>40.94</v>
      </c>
    </row>
    <row r="8" spans="1:14" x14ac:dyDescent="0.45">
      <c r="A8" s="338" t="s">
        <v>259</v>
      </c>
      <c r="B8" s="339" t="s">
        <v>202</v>
      </c>
      <c r="C8" s="340">
        <f>'[1]ม.6อังกฤษ-2563'!B40</f>
        <v>24.98</v>
      </c>
      <c r="D8" s="340">
        <f>'[1]ม.6อังกฤษ-2563'!B37</f>
        <v>31.9</v>
      </c>
      <c r="E8" s="340">
        <f>'[1]ม.6อังกฤษ-2563'!C40</f>
        <v>27.76</v>
      </c>
      <c r="F8" s="340">
        <f>'[1]ม.6อังกฤษ-2563'!C37</f>
        <v>33.380000000000003</v>
      </c>
      <c r="G8" s="340">
        <f>'[1]ม.6อังกฤษ-2563'!D40</f>
        <v>28.31</v>
      </c>
      <c r="H8" s="340">
        <f>'[1]ม.6อังกฤษ-2563'!D37</f>
        <v>34.270000000000003</v>
      </c>
      <c r="I8" s="340">
        <f>'[1]ม.6อังกฤษ-2563'!E40</f>
        <v>31.41</v>
      </c>
      <c r="J8" s="340">
        <f>'[1]ม.6อังกฤษ-2563'!E37</f>
        <v>36.229999999999997</v>
      </c>
      <c r="K8" s="340">
        <f>'[1]ม.6อังกฤษ-2563'!F40</f>
        <v>29.2</v>
      </c>
      <c r="L8" s="340">
        <f>'[1]ม.6อังกฤษ-2563'!F37</f>
        <v>32.58</v>
      </c>
      <c r="M8" s="340">
        <f>'[1]ม.6อังกฤษ-2563'!G40</f>
        <v>29.94</v>
      </c>
      <c r="N8" s="340">
        <f>'[1]ม.6อังกฤษ-2563'!G37</f>
        <v>34.69</v>
      </c>
    </row>
    <row r="9" spans="1:14" x14ac:dyDescent="0.45">
      <c r="A9" s="338" t="s">
        <v>260</v>
      </c>
      <c r="B9" s="339" t="s">
        <v>204</v>
      </c>
      <c r="C9" s="340">
        <f>'[1]ม.6คณิต-2563'!B48</f>
        <v>26.59</v>
      </c>
      <c r="D9" s="340">
        <f>'[1]ม.6คณิต-2563'!B45</f>
        <v>35.57</v>
      </c>
      <c r="E9" s="340">
        <f>'[1]ม.6คณิต-2563'!C48</f>
        <v>24.88</v>
      </c>
      <c r="F9" s="340">
        <f>'[1]ม.6คณิต-2563'!C45</f>
        <v>33.14</v>
      </c>
      <c r="G9" s="340">
        <f>'[1]ม.6คณิต-2563'!D48</f>
        <v>24.53</v>
      </c>
      <c r="H9" s="340">
        <f>'[1]ม.6คณิต-2563'!D45</f>
        <v>32.93</v>
      </c>
      <c r="I9" s="340">
        <f>'[1]ม.6คณิต-2563'!E48</f>
        <v>30.72</v>
      </c>
      <c r="J9" s="340">
        <f>'[1]ม.6คณิต-2563'!E45</f>
        <v>38.6</v>
      </c>
      <c r="K9" s="340">
        <f>'[1]ม.6คณิต-2563'!F48</f>
        <v>25.41</v>
      </c>
      <c r="L9" s="340">
        <f>'[1]ม.6คณิต-2563'!F45</f>
        <v>31.83</v>
      </c>
      <c r="M9" s="340">
        <f>'[1]ม.6คณิต-2563'!G48</f>
        <v>26.04</v>
      </c>
      <c r="N9" s="340">
        <f>'[1]ม.6คณิต-2563'!G45</f>
        <v>34.06</v>
      </c>
    </row>
    <row r="10" spans="1:14" x14ac:dyDescent="0.45">
      <c r="A10" s="338" t="s">
        <v>261</v>
      </c>
      <c r="B10" s="339" t="s">
        <v>206</v>
      </c>
      <c r="C10" s="340">
        <f>'[1]ม.6วิทยา-2563'!B48</f>
        <v>33.4</v>
      </c>
      <c r="D10" s="340">
        <f>'[1]ม.6วิทยา-2563'!B45</f>
        <v>38.15</v>
      </c>
      <c r="E10" s="340">
        <f>'[1]ม.6วิทยา-2563'!C48</f>
        <v>31.62</v>
      </c>
      <c r="F10" s="340">
        <f>'[1]ม.6วิทยา-2563'!C45</f>
        <v>36.61</v>
      </c>
      <c r="G10" s="340">
        <f>'[1]ม.6วิทยา-2563'!D48</f>
        <v>29.37</v>
      </c>
      <c r="H10" s="340">
        <f>'[1]ม.6วิทยา-2563'!D45</f>
        <v>35.880000000000003</v>
      </c>
      <c r="I10" s="340">
        <f>'[1]ม.6วิทยา-2563'!E48</f>
        <v>30.51</v>
      </c>
      <c r="J10" s="340">
        <f>'[1]ม.6วิทยา-2563'!E45</f>
        <v>34.86</v>
      </c>
      <c r="K10" s="340">
        <f>'[1]ม.6วิทยา-2563'!F48</f>
        <v>29.2</v>
      </c>
      <c r="L10" s="340">
        <f>'[1]ม.6วิทยา-2563'!F45</f>
        <v>32.520000000000003</v>
      </c>
      <c r="M10" s="340">
        <f>'[1]ม.6วิทยา-2563'!G48</f>
        <v>32.68</v>
      </c>
      <c r="N10" s="340">
        <f>'[1]ม.6วิทยา-2563'!G45</f>
        <v>41.21</v>
      </c>
    </row>
    <row r="11" spans="1:14" x14ac:dyDescent="0.45">
      <c r="A11" s="341"/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4"/>
    </row>
    <row r="12" spans="1:14" x14ac:dyDescent="0.45">
      <c r="A12" s="345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</row>
    <row r="13" spans="1:14" x14ac:dyDescent="0.45">
      <c r="A13" s="348" t="str">
        <f>'[1]สถิติเปรียบเทียบO-net ม.3'!A12:N12</f>
        <v xml:space="preserve">แสดง ผลต่างคะแนนเฉลี่ยรายวิชา ระหว่างระดับโรงเรียนกับระดับประเทศ 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</row>
    <row r="14" spans="1:14" x14ac:dyDescent="0.45">
      <c r="A14" s="351" t="s">
        <v>197</v>
      </c>
      <c r="B14" s="351" t="s">
        <v>155</v>
      </c>
      <c r="C14" s="352">
        <f>C4</f>
        <v>2558</v>
      </c>
      <c r="D14" s="353"/>
      <c r="E14" s="352">
        <f t="shared" ref="E14" si="0">E4</f>
        <v>2559</v>
      </c>
      <c r="F14" s="353"/>
      <c r="G14" s="352">
        <f t="shared" ref="G14" si="1">G4</f>
        <v>2560</v>
      </c>
      <c r="H14" s="353"/>
      <c r="I14" s="352">
        <f t="shared" ref="I14" si="2">I4</f>
        <v>2561</v>
      </c>
      <c r="J14" s="353"/>
      <c r="K14" s="352">
        <f t="shared" ref="K14" si="3">K4</f>
        <v>2562</v>
      </c>
      <c r="L14" s="353"/>
      <c r="M14" s="352">
        <f t="shared" ref="M14" si="4">M4</f>
        <v>2563</v>
      </c>
      <c r="N14" s="353"/>
    </row>
    <row r="15" spans="1:14" x14ac:dyDescent="0.45">
      <c r="A15" s="338" t="s">
        <v>256</v>
      </c>
      <c r="B15" s="354" t="s">
        <v>200</v>
      </c>
      <c r="C15" s="355">
        <f>D6-C6</f>
        <v>14.670000000000002</v>
      </c>
      <c r="D15" s="356"/>
      <c r="E15" s="355">
        <f>F6-E6</f>
        <v>14.160000000000004</v>
      </c>
      <c r="F15" s="356"/>
      <c r="G15" s="355">
        <f>H6-G6</f>
        <v>12.270000000000003</v>
      </c>
      <c r="H15" s="356"/>
      <c r="I15" s="355">
        <f>J6-I6</f>
        <v>11.199999999999996</v>
      </c>
      <c r="J15" s="356"/>
      <c r="K15" s="357">
        <f>L6-K6</f>
        <v>9.0399999999999991</v>
      </c>
      <c r="L15" s="358"/>
      <c r="M15" s="357">
        <f>N6-M6</f>
        <v>12.149999999999999</v>
      </c>
      <c r="N15" s="358"/>
    </row>
    <row r="16" spans="1:14" x14ac:dyDescent="0.45">
      <c r="A16" s="338" t="s">
        <v>257</v>
      </c>
      <c r="B16" s="354" t="s">
        <v>258</v>
      </c>
      <c r="C16" s="355">
        <f>D7-C7</f>
        <v>5.4399999999999977</v>
      </c>
      <c r="D16" s="356"/>
      <c r="E16" s="355">
        <f>F7-E7</f>
        <v>6.2100000000000009</v>
      </c>
      <c r="F16" s="356"/>
      <c r="G16" s="355">
        <f>H7-G7</f>
        <v>5.9399999999999977</v>
      </c>
      <c r="H16" s="356"/>
      <c r="I16" s="355">
        <f>J7-I7</f>
        <v>4.2100000000000009</v>
      </c>
      <c r="J16" s="356"/>
      <c r="K16" s="357">
        <f>L7-K7</f>
        <v>4.07</v>
      </c>
      <c r="L16" s="358"/>
      <c r="M16" s="357">
        <f>N7-M7</f>
        <v>5.009999999999998</v>
      </c>
      <c r="N16" s="358"/>
    </row>
    <row r="17" spans="1:14" x14ac:dyDescent="0.45">
      <c r="A17" s="338" t="s">
        <v>259</v>
      </c>
      <c r="B17" s="354" t="s">
        <v>202</v>
      </c>
      <c r="C17" s="355">
        <f>D8-C8</f>
        <v>6.9199999999999982</v>
      </c>
      <c r="D17" s="356"/>
      <c r="E17" s="355">
        <f>F8-E8</f>
        <v>5.620000000000001</v>
      </c>
      <c r="F17" s="356"/>
      <c r="G17" s="355">
        <f>H8-G8</f>
        <v>5.9600000000000044</v>
      </c>
      <c r="H17" s="356"/>
      <c r="I17" s="355">
        <f>J8-I8</f>
        <v>4.8199999999999967</v>
      </c>
      <c r="J17" s="356"/>
      <c r="K17" s="357">
        <f>L8-K8</f>
        <v>3.379999999999999</v>
      </c>
      <c r="L17" s="358"/>
      <c r="M17" s="357">
        <f>N8-M8</f>
        <v>4.7499999999999964</v>
      </c>
      <c r="N17" s="358"/>
    </row>
    <row r="18" spans="1:14" x14ac:dyDescent="0.45">
      <c r="A18" s="338" t="s">
        <v>260</v>
      </c>
      <c r="B18" s="354" t="s">
        <v>204</v>
      </c>
      <c r="C18" s="355">
        <f>D9-C9</f>
        <v>8.98</v>
      </c>
      <c r="D18" s="356"/>
      <c r="E18" s="355">
        <f>F9-E9</f>
        <v>8.2600000000000016</v>
      </c>
      <c r="F18" s="356"/>
      <c r="G18" s="355">
        <f>H9-G9</f>
        <v>8.3999999999999986</v>
      </c>
      <c r="H18" s="356"/>
      <c r="I18" s="355">
        <f>J9-I9</f>
        <v>7.8800000000000026</v>
      </c>
      <c r="J18" s="356"/>
      <c r="K18" s="357">
        <f>L9-K9</f>
        <v>6.4199999999999982</v>
      </c>
      <c r="L18" s="358"/>
      <c r="M18" s="357">
        <f>N9-M9</f>
        <v>8.0200000000000031</v>
      </c>
      <c r="N18" s="358"/>
    </row>
    <row r="19" spans="1:14" x14ac:dyDescent="0.45">
      <c r="A19" s="338" t="s">
        <v>261</v>
      </c>
      <c r="B19" s="354" t="s">
        <v>206</v>
      </c>
      <c r="C19" s="357">
        <f>D10-C10</f>
        <v>4.75</v>
      </c>
      <c r="D19" s="358"/>
      <c r="E19" s="357">
        <f>F10-E10</f>
        <v>4.9899999999999984</v>
      </c>
      <c r="F19" s="358"/>
      <c r="G19" s="357">
        <f>H10-G10</f>
        <v>6.5100000000000016</v>
      </c>
      <c r="H19" s="358"/>
      <c r="I19" s="357">
        <f>J10-I10</f>
        <v>4.3499999999999979</v>
      </c>
      <c r="J19" s="358"/>
      <c r="K19" s="357">
        <f>L10-K10</f>
        <v>3.3200000000000038</v>
      </c>
      <c r="L19" s="358"/>
      <c r="M19" s="357">
        <f>N10-M10</f>
        <v>8.5300000000000011</v>
      </c>
      <c r="N19" s="358"/>
    </row>
    <row r="20" spans="1:14" ht="23.25" x14ac:dyDescent="0.45">
      <c r="A20" s="359" t="s">
        <v>208</v>
      </c>
      <c r="B20" s="359"/>
      <c r="C20" s="360">
        <f>AVERAGE(C15:D19)</f>
        <v>8.1519999999999992</v>
      </c>
      <c r="D20" s="360"/>
      <c r="E20" s="360">
        <f t="shared" ref="E20" si="5">AVERAGE(E15:F19)</f>
        <v>7.8480000000000016</v>
      </c>
      <c r="F20" s="360"/>
      <c r="G20" s="360">
        <f t="shared" ref="G20" si="6">AVERAGE(G15:H19)</f>
        <v>7.8160000000000025</v>
      </c>
      <c r="H20" s="360"/>
      <c r="I20" s="360">
        <f t="shared" ref="I20" si="7">AVERAGE(I15:J19)</f>
        <v>6.4919999999999991</v>
      </c>
      <c r="J20" s="360"/>
      <c r="K20" s="360">
        <f t="shared" ref="K20" si="8">AVERAGE(K15:L19)</f>
        <v>5.2460000000000004</v>
      </c>
      <c r="L20" s="360"/>
      <c r="M20" s="360">
        <f t="shared" ref="M20" si="9">AVERAGE(M15:N19)</f>
        <v>7.6919999999999984</v>
      </c>
      <c r="N20" s="360"/>
    </row>
    <row r="21" spans="1:14" ht="23.25" x14ac:dyDescent="0.5">
      <c r="A21" s="361"/>
      <c r="B21" s="362"/>
      <c r="C21" s="363"/>
      <c r="D21" s="364"/>
      <c r="E21" s="363"/>
      <c r="F21" s="364"/>
      <c r="G21" s="363"/>
      <c r="H21" s="364"/>
      <c r="I21" s="363"/>
      <c r="J21" s="364"/>
      <c r="K21" s="363"/>
      <c r="L21" s="364"/>
      <c r="M21" s="363"/>
      <c r="N21" s="364"/>
    </row>
    <row r="22" spans="1:14" ht="23.25" x14ac:dyDescent="0.5">
      <c r="A22" s="361"/>
      <c r="B22" s="362"/>
      <c r="C22" s="363"/>
      <c r="D22" s="364"/>
      <c r="E22" s="363"/>
      <c r="F22" s="364"/>
      <c r="G22" s="363"/>
      <c r="H22" s="364"/>
      <c r="I22" s="363"/>
      <c r="J22" s="364"/>
      <c r="K22" s="363"/>
      <c r="L22" s="364"/>
      <c r="M22" s="363"/>
      <c r="N22" s="364"/>
    </row>
    <row r="23" spans="1:14" ht="23.25" x14ac:dyDescent="0.5">
      <c r="A23" s="361"/>
      <c r="B23" s="362"/>
      <c r="C23" s="363"/>
      <c r="D23" s="364"/>
      <c r="E23" s="363"/>
      <c r="F23" s="364"/>
      <c r="G23" s="363"/>
      <c r="H23" s="364"/>
      <c r="I23" s="363"/>
      <c r="J23" s="364"/>
      <c r="K23" s="363"/>
      <c r="L23" s="364"/>
      <c r="M23" s="363"/>
      <c r="N23" s="364"/>
    </row>
    <row r="24" spans="1:14" ht="23.25" x14ac:dyDescent="0.5">
      <c r="A24" s="361"/>
      <c r="B24" s="362"/>
      <c r="C24" s="363"/>
      <c r="D24" s="364"/>
      <c r="E24" s="363"/>
      <c r="F24" s="364"/>
      <c r="G24" s="363"/>
      <c r="H24" s="364"/>
      <c r="I24" s="363"/>
      <c r="J24" s="364"/>
      <c r="K24" s="363"/>
      <c r="L24" s="364"/>
      <c r="M24" s="363"/>
      <c r="N24" s="364"/>
    </row>
    <row r="25" spans="1:14" ht="23.25" x14ac:dyDescent="0.5">
      <c r="A25" s="361"/>
      <c r="B25" s="362"/>
      <c r="C25" s="363"/>
      <c r="D25" s="364"/>
      <c r="E25" s="363"/>
      <c r="F25" s="364"/>
      <c r="G25" s="363"/>
      <c r="H25" s="364"/>
      <c r="I25" s="363"/>
      <c r="J25" s="364"/>
      <c r="K25" s="363"/>
      <c r="L25" s="364"/>
      <c r="M25" s="363"/>
      <c r="N25" s="364"/>
    </row>
  </sheetData>
  <sheetProtection selectLockedCells="1"/>
  <mergeCells count="61">
    <mergeCell ref="M20:N20"/>
    <mergeCell ref="A20:B20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A12:N12"/>
    <mergeCell ref="A13:N13"/>
    <mergeCell ref="C14:D14"/>
    <mergeCell ref="E14:F14"/>
    <mergeCell ref="G14:H14"/>
    <mergeCell ref="I14:J14"/>
    <mergeCell ref="K14:L14"/>
    <mergeCell ref="M14:N14"/>
    <mergeCell ref="C4:D4"/>
    <mergeCell ref="E4:F4"/>
    <mergeCell ref="G4:H4"/>
    <mergeCell ref="I4:J4"/>
    <mergeCell ref="K4:L4"/>
    <mergeCell ref="M4:N4"/>
    <mergeCell ref="A1:N1"/>
    <mergeCell ref="A2:N2"/>
    <mergeCell ref="A3:A5"/>
    <mergeCell ref="B3:B5"/>
    <mergeCell ref="C3:D3"/>
    <mergeCell ref="E3:F3"/>
    <mergeCell ref="G3:H3"/>
    <mergeCell ref="I3:J3"/>
    <mergeCell ref="K3:L3"/>
    <mergeCell ref="M3:N3"/>
  </mergeCells>
  <pageMargins left="1.1417322834645669" right="0.39370078740157483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opLeftCell="A144" zoomScale="90" zoomScaleNormal="90" workbookViewId="0">
      <selection activeCell="I200" sqref="I200"/>
    </sheetView>
  </sheetViews>
  <sheetFormatPr defaultColWidth="9.140625" defaultRowHeight="22.5" x14ac:dyDescent="0.45"/>
  <cols>
    <col min="1" max="1" width="19.28515625" style="5" customWidth="1"/>
    <col min="2" max="7" width="10.5703125" style="5" bestFit="1" customWidth="1"/>
    <col min="8" max="11" width="10.5703125" style="108" bestFit="1" customWidth="1"/>
    <col min="12" max="12" width="11.42578125" style="108" bestFit="1" customWidth="1"/>
    <col min="13" max="13" width="10.5703125" style="5" bestFit="1" customWidth="1"/>
    <col min="14" max="16" width="6" style="5" bestFit="1" customWidth="1"/>
    <col min="17" max="17" width="10.5703125" style="5" bestFit="1" customWidth="1"/>
    <col min="18" max="16384" width="9.140625" style="5"/>
  </cols>
  <sheetData>
    <row r="1" spans="1:17" ht="23.25" x14ac:dyDescent="0.5">
      <c r="A1" s="1" t="str">
        <f>'[1]ม.3 ภาษาไทย-2563'!A1:L1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</row>
    <row r="2" spans="1:17" ht="23.25" x14ac:dyDescent="0.5">
      <c r="A2" s="6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  <c r="Q2" s="4"/>
    </row>
    <row r="3" spans="1:17" ht="23.25" x14ac:dyDescent="0.5">
      <c r="A3" s="9" t="s">
        <v>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</row>
    <row r="4" spans="1:17" ht="23.25" x14ac:dyDescent="0.5">
      <c r="A4" s="54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  <c r="Q4" s="4"/>
    </row>
    <row r="5" spans="1:17" ht="23.25" x14ac:dyDescent="0.5">
      <c r="A5" s="54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  <c r="Q5" s="4"/>
    </row>
    <row r="6" spans="1:17" ht="23.25" x14ac:dyDescent="0.5">
      <c r="A6" s="54"/>
      <c r="B6" s="35">
        <f>'[1]ม.3 ภาษาไทย-2563'!B6</f>
        <v>2558</v>
      </c>
      <c r="C6" s="35">
        <f>'[1]ม.3 ภาษาไทย-2563'!C6</f>
        <v>2559</v>
      </c>
      <c r="D6" s="35">
        <f>'[1]ม.3 ภาษาไทย-2563'!D6</f>
        <v>2560</v>
      </c>
      <c r="E6" s="35">
        <f>'[1]ม.3 ภาษาไทย-2563'!E6</f>
        <v>2561</v>
      </c>
      <c r="F6" s="35">
        <f>'[1]ม.3 ภาษาไทย-2563'!F6</f>
        <v>2562</v>
      </c>
      <c r="G6" s="35">
        <f>'[1]ม.3 ภาษาไทย-2563'!G6</f>
        <v>2563</v>
      </c>
      <c r="H6" s="41" t="str">
        <f>'[1]ม.3 ภาษาไทย-2563'!H6</f>
        <v>58/59</v>
      </c>
      <c r="I6" s="41" t="str">
        <f>'[1]ม.3 ภาษาไทย-2563'!I6</f>
        <v>59/60</v>
      </c>
      <c r="J6" s="41" t="str">
        <f>'[1]ม.3 ภาษาไทย-2563'!J6</f>
        <v>60/61</v>
      </c>
      <c r="K6" s="41" t="str">
        <f>'[1]ม.3 ภาษาไทย-2563'!K6</f>
        <v>61/62</v>
      </c>
      <c r="L6" s="41" t="str">
        <f>'[1]ม.3 ภาษาไทย-2563'!L6</f>
        <v>62/63</v>
      </c>
      <c r="M6" s="10"/>
      <c r="N6" s="10"/>
      <c r="O6" s="10"/>
      <c r="P6" s="10"/>
      <c r="Q6" s="10"/>
    </row>
    <row r="7" spans="1:17" x14ac:dyDescent="0.45">
      <c r="A7" s="60" t="s">
        <v>13</v>
      </c>
      <c r="B7" s="24">
        <v>509</v>
      </c>
      <c r="C7" s="24">
        <v>530</v>
      </c>
      <c r="D7" s="24">
        <v>539</v>
      </c>
      <c r="E7" s="24">
        <v>550</v>
      </c>
      <c r="F7" s="24">
        <v>541</v>
      </c>
      <c r="G7" s="24">
        <v>434</v>
      </c>
      <c r="H7" s="25">
        <f>C7-B7</f>
        <v>21</v>
      </c>
      <c r="I7" s="25">
        <f>D7-C7</f>
        <v>9</v>
      </c>
      <c r="J7" s="25">
        <f>E7-D7</f>
        <v>11</v>
      </c>
      <c r="K7" s="25">
        <f>F7-E7</f>
        <v>-9</v>
      </c>
      <c r="L7" s="25">
        <f>G7-F7</f>
        <v>-107</v>
      </c>
      <c r="M7" s="26"/>
      <c r="N7" s="27"/>
      <c r="O7" s="27"/>
      <c r="P7" s="27"/>
      <c r="Q7" s="27"/>
    </row>
    <row r="8" spans="1:17" x14ac:dyDescent="0.45">
      <c r="A8" s="60" t="s">
        <v>14</v>
      </c>
      <c r="B8" s="24">
        <v>6393</v>
      </c>
      <c r="C8" s="24">
        <v>6146</v>
      </c>
      <c r="D8" s="24">
        <v>6130</v>
      </c>
      <c r="E8" s="24">
        <v>5979</v>
      </c>
      <c r="F8" s="24">
        <v>6025</v>
      </c>
      <c r="G8" s="24">
        <v>4117</v>
      </c>
      <c r="H8" s="25">
        <f t="shared" ref="H8:L10" si="0">C8-B8</f>
        <v>-247</v>
      </c>
      <c r="I8" s="25">
        <f t="shared" si="0"/>
        <v>-16</v>
      </c>
      <c r="J8" s="25">
        <f t="shared" si="0"/>
        <v>-151</v>
      </c>
      <c r="K8" s="25">
        <f t="shared" si="0"/>
        <v>46</v>
      </c>
      <c r="L8" s="25">
        <f t="shared" si="0"/>
        <v>-1908</v>
      </c>
      <c r="M8" s="26"/>
      <c r="N8" s="27"/>
      <c r="O8" s="27"/>
      <c r="P8" s="27"/>
      <c r="Q8" s="27"/>
    </row>
    <row r="9" spans="1:17" x14ac:dyDescent="0.45">
      <c r="A9" s="60" t="s">
        <v>15</v>
      </c>
      <c r="B9" s="24">
        <v>491851</v>
      </c>
      <c r="C9" s="24">
        <v>476705</v>
      </c>
      <c r="D9" s="24">
        <v>475338</v>
      </c>
      <c r="E9" s="24">
        <v>474174</v>
      </c>
      <c r="F9" s="24">
        <v>486681</v>
      </c>
      <c r="G9" s="24">
        <v>249800</v>
      </c>
      <c r="H9" s="25">
        <f t="shared" si="0"/>
        <v>-15146</v>
      </c>
      <c r="I9" s="25">
        <f t="shared" si="0"/>
        <v>-1367</v>
      </c>
      <c r="J9" s="25">
        <f t="shared" si="0"/>
        <v>-1164</v>
      </c>
      <c r="K9" s="25">
        <f t="shared" si="0"/>
        <v>12507</v>
      </c>
      <c r="L9" s="25">
        <f t="shared" si="0"/>
        <v>-236881</v>
      </c>
      <c r="M9" s="26"/>
      <c r="N9" s="27"/>
      <c r="O9" s="27"/>
      <c r="P9" s="27"/>
      <c r="Q9" s="27"/>
    </row>
    <row r="10" spans="1:17" x14ac:dyDescent="0.45">
      <c r="A10" s="60" t="s">
        <v>16</v>
      </c>
      <c r="B10" s="24">
        <v>656701</v>
      </c>
      <c r="C10" s="24">
        <v>637406</v>
      </c>
      <c r="D10" s="24">
        <v>643592</v>
      </c>
      <c r="E10" s="24">
        <v>645323</v>
      </c>
      <c r="F10" s="24">
        <v>665310</v>
      </c>
      <c r="G10" s="24">
        <v>352119</v>
      </c>
      <c r="H10" s="25">
        <f t="shared" si="0"/>
        <v>-19295</v>
      </c>
      <c r="I10" s="25">
        <f t="shared" si="0"/>
        <v>6186</v>
      </c>
      <c r="J10" s="25">
        <f t="shared" si="0"/>
        <v>1731</v>
      </c>
      <c r="K10" s="25">
        <f t="shared" si="0"/>
        <v>19987</v>
      </c>
      <c r="L10" s="25">
        <f t="shared" si="0"/>
        <v>-313191</v>
      </c>
      <c r="M10" s="26"/>
      <c r="N10" s="27"/>
      <c r="O10" s="27"/>
      <c r="P10" s="27"/>
      <c r="Q10" s="27"/>
    </row>
    <row r="11" spans="1:17" x14ac:dyDescent="0.45">
      <c r="A11" s="28"/>
      <c r="B11" s="29"/>
      <c r="C11" s="29"/>
      <c r="D11" s="29"/>
      <c r="E11" s="29"/>
      <c r="F11" s="29"/>
      <c r="G11" s="29"/>
      <c r="H11" s="30"/>
      <c r="I11" s="43"/>
      <c r="J11" s="43"/>
      <c r="K11" s="43"/>
      <c r="L11" s="43"/>
      <c r="M11" s="27"/>
      <c r="N11" s="27"/>
      <c r="O11" s="27"/>
      <c r="P11" s="27"/>
      <c r="Q11" s="27"/>
    </row>
    <row r="12" spans="1:17" ht="23.25" x14ac:dyDescent="0.5">
      <c r="A12" s="31" t="s">
        <v>61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27"/>
      <c r="N12" s="27"/>
      <c r="O12" s="27"/>
      <c r="P12" s="27"/>
      <c r="Q12" s="27"/>
    </row>
    <row r="13" spans="1:17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94"/>
      <c r="N13" s="34"/>
      <c r="O13" s="34"/>
      <c r="P13" s="34"/>
      <c r="Q13" s="34"/>
    </row>
    <row r="14" spans="1:17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94"/>
      <c r="N14" s="34"/>
      <c r="O14" s="34"/>
      <c r="P14" s="34"/>
      <c r="Q14" s="34"/>
    </row>
    <row r="15" spans="1:17" ht="23.25" x14ac:dyDescent="0.5">
      <c r="A15" s="19"/>
      <c r="B15" s="35">
        <f>'[1]ม.3 ภาษาไทย-2563'!B15</f>
        <v>2558</v>
      </c>
      <c r="C15" s="35">
        <f>'[1]ม.3 ภาษาไทย-2563'!C15</f>
        <v>2559</v>
      </c>
      <c r="D15" s="35">
        <f>'[1]ม.3 ภาษาไทย-2563'!D15</f>
        <v>2560</v>
      </c>
      <c r="E15" s="35">
        <f>'[1]ม.3 ภาษาไทย-2563'!E15</f>
        <v>2561</v>
      </c>
      <c r="F15" s="35">
        <f>'[1]ม.3 ภาษาไทย-2563'!F15</f>
        <v>2562</v>
      </c>
      <c r="G15" s="35">
        <f>'[1]ม.3 ภาษาไทย-2563'!G15</f>
        <v>2563</v>
      </c>
      <c r="H15" s="35" t="str">
        <f>'[1]ม.3 ภาษาไทย-2563'!H15</f>
        <v>58/59</v>
      </c>
      <c r="I15" s="35" t="str">
        <f>'[1]ม.3 ภาษาไทย-2563'!I15</f>
        <v>59/60</v>
      </c>
      <c r="J15" s="35" t="str">
        <f>'[1]ม.3 ภาษาไทย-2563'!J15</f>
        <v>60/61</v>
      </c>
      <c r="K15" s="35" t="str">
        <f>'[1]ม.3 ภาษาไทย-2563'!K15</f>
        <v>61/62</v>
      </c>
      <c r="L15" s="35" t="str">
        <f>'[1]ม.3 ภาษาไทย-2563'!L15</f>
        <v>62/63</v>
      </c>
      <c r="M15" s="10"/>
      <c r="N15" s="10"/>
      <c r="O15" s="10"/>
      <c r="P15" s="10"/>
      <c r="Q15" s="10"/>
    </row>
    <row r="16" spans="1:17" x14ac:dyDescent="0.45">
      <c r="A16" s="23" t="s">
        <v>13</v>
      </c>
      <c r="B16" s="36">
        <v>72</v>
      </c>
      <c r="C16" s="36">
        <v>90</v>
      </c>
      <c r="D16" s="36">
        <v>90</v>
      </c>
      <c r="E16" s="36">
        <v>84</v>
      </c>
      <c r="F16" s="95">
        <v>88</v>
      </c>
      <c r="G16" s="95">
        <v>95</v>
      </c>
      <c r="H16" s="96">
        <f>C16-B16</f>
        <v>18</v>
      </c>
      <c r="I16" s="96">
        <f t="shared" ref="I16:L19" si="1">D16-C16</f>
        <v>0</v>
      </c>
      <c r="J16" s="96">
        <f t="shared" si="1"/>
        <v>-6</v>
      </c>
      <c r="K16" s="96">
        <f t="shared" si="1"/>
        <v>4</v>
      </c>
      <c r="L16" s="96">
        <f t="shared" si="1"/>
        <v>7</v>
      </c>
      <c r="M16" s="27"/>
      <c r="N16" s="27"/>
      <c r="O16" s="27"/>
      <c r="P16" s="27"/>
      <c r="Q16" s="27"/>
    </row>
    <row r="17" spans="1:17" x14ac:dyDescent="0.45">
      <c r="A17" s="23" t="s">
        <v>14</v>
      </c>
      <c r="B17" s="36">
        <v>92</v>
      </c>
      <c r="C17" s="36">
        <v>96</v>
      </c>
      <c r="D17" s="36">
        <v>94</v>
      </c>
      <c r="E17" s="36">
        <v>100</v>
      </c>
      <c r="F17" s="95">
        <v>98</v>
      </c>
      <c r="G17" s="95">
        <v>95</v>
      </c>
      <c r="H17" s="96">
        <f t="shared" ref="H17:H19" si="2">C17-B17</f>
        <v>4</v>
      </c>
      <c r="I17" s="96">
        <f t="shared" si="1"/>
        <v>-2</v>
      </c>
      <c r="J17" s="96">
        <f t="shared" si="1"/>
        <v>6</v>
      </c>
      <c r="K17" s="96">
        <f t="shared" si="1"/>
        <v>-2</v>
      </c>
      <c r="L17" s="96">
        <f t="shared" si="1"/>
        <v>-3</v>
      </c>
      <c r="M17" s="27"/>
      <c r="N17" s="27"/>
      <c r="O17" s="27"/>
      <c r="P17" s="27"/>
      <c r="Q17" s="27"/>
    </row>
    <row r="18" spans="1:17" x14ac:dyDescent="0.45">
      <c r="A18" s="23" t="s">
        <v>15</v>
      </c>
      <c r="B18" s="36">
        <v>96</v>
      </c>
      <c r="C18" s="36">
        <v>100</v>
      </c>
      <c r="D18" s="36">
        <v>100</v>
      </c>
      <c r="E18" s="36">
        <v>100</v>
      </c>
      <c r="F18" s="95">
        <v>100</v>
      </c>
      <c r="G18" s="95">
        <v>100</v>
      </c>
      <c r="H18" s="96">
        <f t="shared" si="2"/>
        <v>4</v>
      </c>
      <c r="I18" s="96">
        <f t="shared" si="1"/>
        <v>0</v>
      </c>
      <c r="J18" s="96">
        <f t="shared" si="1"/>
        <v>0</v>
      </c>
      <c r="K18" s="96">
        <f t="shared" si="1"/>
        <v>0</v>
      </c>
      <c r="L18" s="96">
        <f t="shared" si="1"/>
        <v>0</v>
      </c>
      <c r="M18" s="27"/>
      <c r="N18" s="27"/>
      <c r="O18" s="27"/>
      <c r="P18" s="27"/>
      <c r="Q18" s="27"/>
    </row>
    <row r="19" spans="1:17" x14ac:dyDescent="0.45">
      <c r="A19" s="23" t="s">
        <v>16</v>
      </c>
      <c r="B19" s="36">
        <v>96</v>
      </c>
      <c r="C19" s="36">
        <v>100</v>
      </c>
      <c r="D19" s="36">
        <v>100</v>
      </c>
      <c r="E19" s="36">
        <v>100</v>
      </c>
      <c r="F19" s="95">
        <v>100</v>
      </c>
      <c r="G19" s="95">
        <v>100</v>
      </c>
      <c r="H19" s="96">
        <f t="shared" si="2"/>
        <v>4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27"/>
      <c r="N19" s="27"/>
      <c r="O19" s="27"/>
      <c r="P19" s="27"/>
      <c r="Q19" s="27"/>
    </row>
    <row r="20" spans="1:17" x14ac:dyDescent="0.45">
      <c r="A20" s="28"/>
      <c r="B20" s="27"/>
      <c r="C20" s="27"/>
      <c r="D20" s="27"/>
      <c r="E20" s="38"/>
      <c r="F20" s="38"/>
      <c r="G20" s="38"/>
      <c r="H20" s="97"/>
      <c r="I20" s="97"/>
      <c r="J20" s="97"/>
      <c r="K20" s="97"/>
      <c r="L20" s="97"/>
      <c r="M20" s="27"/>
      <c r="N20" s="27"/>
      <c r="O20" s="27"/>
      <c r="P20" s="27"/>
      <c r="Q20" s="27"/>
    </row>
    <row r="21" spans="1:17" x14ac:dyDescent="0.45">
      <c r="A21" s="28"/>
      <c r="B21" s="27"/>
      <c r="C21" s="27"/>
      <c r="D21" s="27"/>
      <c r="E21" s="38"/>
      <c r="F21" s="38"/>
      <c r="G21" s="38"/>
      <c r="H21" s="97"/>
      <c r="I21" s="97"/>
      <c r="J21" s="97"/>
      <c r="K21" s="97"/>
      <c r="L21" s="97"/>
      <c r="M21" s="27"/>
      <c r="N21" s="27"/>
      <c r="O21" s="27"/>
      <c r="P21" s="27"/>
      <c r="Q21" s="27"/>
    </row>
    <row r="22" spans="1:17" x14ac:dyDescent="0.45">
      <c r="A22" s="28"/>
      <c r="B22" s="27"/>
      <c r="C22" s="27"/>
      <c r="D22" s="27"/>
      <c r="E22" s="38"/>
      <c r="F22" s="38"/>
      <c r="G22" s="38"/>
      <c r="H22" s="97"/>
      <c r="I22" s="97"/>
      <c r="J22" s="97"/>
      <c r="K22" s="97"/>
      <c r="L22" s="97"/>
      <c r="M22" s="27"/>
      <c r="N22" s="27"/>
      <c r="O22" s="27"/>
      <c r="P22" s="27"/>
      <c r="Q22" s="27"/>
    </row>
    <row r="23" spans="1:17" x14ac:dyDescent="0.45">
      <c r="A23" s="28"/>
      <c r="B23" s="27"/>
      <c r="C23" s="27"/>
      <c r="D23" s="27"/>
      <c r="E23" s="38"/>
      <c r="F23" s="38"/>
      <c r="G23" s="38"/>
      <c r="H23" s="97"/>
      <c r="I23" s="97"/>
      <c r="J23" s="97"/>
      <c r="K23" s="97"/>
      <c r="L23" s="97"/>
      <c r="M23" s="27"/>
      <c r="N23" s="27"/>
      <c r="O23" s="27"/>
      <c r="P23" s="27"/>
      <c r="Q23" s="27"/>
    </row>
    <row r="24" spans="1:17" x14ac:dyDescent="0.45">
      <c r="A24" s="28"/>
      <c r="B24" s="27"/>
      <c r="C24" s="27"/>
      <c r="D24" s="27"/>
      <c r="E24" s="38"/>
      <c r="F24" s="38"/>
      <c r="G24" s="38"/>
      <c r="H24" s="97"/>
      <c r="I24" s="97"/>
      <c r="J24" s="97"/>
      <c r="K24" s="97"/>
      <c r="L24" s="97"/>
      <c r="M24" s="27"/>
      <c r="N24" s="27"/>
      <c r="O24" s="27"/>
      <c r="P24" s="27"/>
      <c r="Q24" s="27"/>
    </row>
    <row r="25" spans="1:17" x14ac:dyDescent="0.45">
      <c r="A25" s="28"/>
      <c r="B25" s="27"/>
      <c r="C25" s="27"/>
      <c r="D25" s="27"/>
      <c r="E25" s="38"/>
      <c r="F25" s="38"/>
      <c r="G25" s="38"/>
      <c r="H25" s="97"/>
      <c r="I25" s="97"/>
      <c r="J25" s="97"/>
      <c r="K25" s="97"/>
      <c r="L25" s="97"/>
      <c r="M25" s="27"/>
      <c r="N25" s="27"/>
      <c r="O25" s="27"/>
      <c r="P25" s="27"/>
      <c r="Q25" s="27"/>
    </row>
    <row r="26" spans="1:17" x14ac:dyDescent="0.45">
      <c r="A26" s="28"/>
      <c r="B26" s="27"/>
      <c r="C26" s="27"/>
      <c r="D26" s="27"/>
      <c r="E26" s="38"/>
      <c r="F26" s="38"/>
      <c r="G26" s="38"/>
      <c r="H26" s="97"/>
      <c r="I26" s="97"/>
      <c r="J26" s="97"/>
      <c r="K26" s="97"/>
      <c r="L26" s="97"/>
      <c r="M26" s="27"/>
      <c r="N26" s="27"/>
      <c r="O26" s="27"/>
      <c r="P26" s="27"/>
      <c r="Q26" s="27"/>
    </row>
    <row r="27" spans="1:17" x14ac:dyDescent="0.45">
      <c r="A27" s="28"/>
      <c r="B27" s="27"/>
      <c r="C27" s="27"/>
      <c r="D27" s="27"/>
      <c r="E27" s="38"/>
      <c r="F27" s="38"/>
      <c r="G27" s="38"/>
      <c r="H27" s="97"/>
      <c r="I27" s="97"/>
      <c r="J27" s="97"/>
      <c r="K27" s="97"/>
      <c r="L27" s="97"/>
      <c r="M27" s="27"/>
      <c r="N27" s="27"/>
      <c r="O27" s="27"/>
      <c r="P27" s="27"/>
      <c r="Q27" s="27"/>
    </row>
    <row r="28" spans="1:17" x14ac:dyDescent="0.45">
      <c r="A28" s="28"/>
      <c r="B28" s="27"/>
      <c r="C28" s="27"/>
      <c r="D28" s="27"/>
      <c r="E28" s="38"/>
      <c r="F28" s="38"/>
      <c r="G28" s="38"/>
      <c r="H28" s="97"/>
      <c r="I28" s="97"/>
      <c r="J28" s="97"/>
      <c r="K28" s="97"/>
      <c r="L28" s="97"/>
      <c r="M28" s="27"/>
      <c r="N28" s="27"/>
      <c r="O28" s="27"/>
      <c r="P28" s="27"/>
      <c r="Q28" s="27"/>
    </row>
    <row r="29" spans="1:17" x14ac:dyDescent="0.45">
      <c r="A29" s="28"/>
      <c r="B29" s="27"/>
      <c r="C29" s="27"/>
      <c r="D29" s="27"/>
      <c r="E29" s="38"/>
      <c r="F29" s="38"/>
      <c r="G29" s="38"/>
      <c r="H29" s="97"/>
      <c r="I29" s="97"/>
      <c r="J29" s="97"/>
      <c r="K29" s="97"/>
      <c r="L29" s="97"/>
      <c r="M29" s="27"/>
      <c r="N29" s="27"/>
      <c r="O29" s="27"/>
      <c r="P29" s="27"/>
      <c r="Q29" s="27"/>
    </row>
    <row r="30" spans="1:17" ht="23.25" x14ac:dyDescent="0.5">
      <c r="A30" s="1" t="str">
        <f>'[1]ม.3 ภาษาไทย-2563'!A30:L30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  <c r="Q30" s="27"/>
    </row>
    <row r="31" spans="1:17" ht="23.25" x14ac:dyDescent="0.5">
      <c r="A31" s="6" t="s">
        <v>59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  <c r="Q31" s="27"/>
    </row>
    <row r="32" spans="1:17" ht="23.25" x14ac:dyDescent="0.5">
      <c r="A32" s="31" t="s">
        <v>62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27"/>
      <c r="N32" s="27"/>
      <c r="O32" s="27"/>
      <c r="P32" s="27"/>
      <c r="Q32" s="27"/>
    </row>
    <row r="33" spans="1:17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  <c r="Q33" s="27"/>
    </row>
    <row r="34" spans="1:17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  <c r="Q34" s="27"/>
    </row>
    <row r="35" spans="1:17" ht="23.25" x14ac:dyDescent="0.5">
      <c r="A35" s="19"/>
      <c r="B35" s="35">
        <f>'[1]ม.3 ภาษาไทย-2563'!B35</f>
        <v>2558</v>
      </c>
      <c r="C35" s="35">
        <f>'[1]ม.3 ภาษาไทย-2563'!C35</f>
        <v>2559</v>
      </c>
      <c r="D35" s="35">
        <f>'[1]ม.3 ภาษาไทย-2563'!D35</f>
        <v>2560</v>
      </c>
      <c r="E35" s="35">
        <f>'[1]ม.3 ภาษาไทย-2563'!E35</f>
        <v>2561</v>
      </c>
      <c r="F35" s="35">
        <f>'[1]ม.3 ภาษาไทย-2563'!F35</f>
        <v>2562</v>
      </c>
      <c r="G35" s="35">
        <f>'[1]ม.3 ภาษาไทย-2563'!G35</f>
        <v>2563</v>
      </c>
      <c r="H35" s="35" t="str">
        <f>'[1]ม.3 ภาษาไทย-2563'!H35</f>
        <v>58/59</v>
      </c>
      <c r="I35" s="35" t="str">
        <f>'[1]ม.3 ภาษาไทย-2563'!I35</f>
        <v>59/60</v>
      </c>
      <c r="J35" s="35" t="str">
        <f>'[1]ม.3 ภาษาไทย-2563'!J35</f>
        <v>60/61</v>
      </c>
      <c r="K35" s="35" t="str">
        <f>'[1]ม.3 ภาษาไทย-2563'!K35</f>
        <v>61/62</v>
      </c>
      <c r="L35" s="35" t="str">
        <f>'[1]ม.3 ภาษาไทย-2563'!L35</f>
        <v>62/63</v>
      </c>
      <c r="M35" s="27"/>
      <c r="N35" s="27"/>
      <c r="O35" s="27"/>
      <c r="P35" s="27"/>
      <c r="Q35" s="27"/>
    </row>
    <row r="36" spans="1:17" x14ac:dyDescent="0.45">
      <c r="A36" s="23" t="s">
        <v>13</v>
      </c>
      <c r="B36" s="36">
        <v>12</v>
      </c>
      <c r="C36" s="36">
        <v>10</v>
      </c>
      <c r="D36" s="36">
        <v>12</v>
      </c>
      <c r="E36" s="36">
        <v>10</v>
      </c>
      <c r="F36" s="36">
        <v>6</v>
      </c>
      <c r="G36" s="36">
        <v>12.5</v>
      </c>
      <c r="H36" s="96">
        <f>C36-B36</f>
        <v>-2</v>
      </c>
      <c r="I36" s="96">
        <f>D36-C36</f>
        <v>2</v>
      </c>
      <c r="J36" s="96">
        <f>E36-D36</f>
        <v>-2</v>
      </c>
      <c r="K36" s="96">
        <f>F36-E36</f>
        <v>-4</v>
      </c>
      <c r="L36" s="96">
        <f>G36-F36</f>
        <v>6.5</v>
      </c>
      <c r="M36" s="27"/>
      <c r="N36" s="27"/>
      <c r="O36" s="27"/>
      <c r="P36" s="27"/>
      <c r="Q36" s="27"/>
    </row>
    <row r="37" spans="1:17" x14ac:dyDescent="0.45">
      <c r="A37" s="23" t="s">
        <v>14</v>
      </c>
      <c r="B37" s="36">
        <v>6</v>
      </c>
      <c r="C37" s="36">
        <v>6</v>
      </c>
      <c r="D37" s="36">
        <v>6</v>
      </c>
      <c r="E37" s="36">
        <v>2</v>
      </c>
      <c r="F37" s="36">
        <v>6</v>
      </c>
      <c r="G37" s="36">
        <v>5</v>
      </c>
      <c r="H37" s="96">
        <f t="shared" ref="H37:L39" si="3">C37-B37</f>
        <v>0</v>
      </c>
      <c r="I37" s="96">
        <f t="shared" si="3"/>
        <v>0</v>
      </c>
      <c r="J37" s="96">
        <f t="shared" si="3"/>
        <v>-4</v>
      </c>
      <c r="K37" s="96">
        <f t="shared" si="3"/>
        <v>4</v>
      </c>
      <c r="L37" s="96">
        <f t="shared" si="3"/>
        <v>-1</v>
      </c>
      <c r="M37" s="27"/>
      <c r="N37" s="27"/>
      <c r="O37" s="27"/>
      <c r="P37" s="27"/>
      <c r="Q37" s="27"/>
    </row>
    <row r="38" spans="1:17" x14ac:dyDescent="0.45">
      <c r="A38" s="23" t="s">
        <v>15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  <c r="M38" s="27"/>
      <c r="N38" s="27"/>
      <c r="O38" s="27"/>
      <c r="P38" s="27"/>
      <c r="Q38" s="27"/>
    </row>
    <row r="39" spans="1:17" x14ac:dyDescent="0.45">
      <c r="A39" s="23" t="s">
        <v>16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27"/>
      <c r="N39" s="27"/>
      <c r="O39" s="27"/>
      <c r="P39" s="27"/>
      <c r="Q39" s="27"/>
    </row>
    <row r="40" spans="1:17" ht="23.25" x14ac:dyDescent="0.5">
      <c r="A40" s="4"/>
      <c r="B40" s="4"/>
      <c r="C40" s="4"/>
      <c r="D40" s="4"/>
      <c r="E40" s="4"/>
      <c r="F40" s="4"/>
      <c r="G40" s="4"/>
      <c r="H40" s="10"/>
      <c r="I40" s="10"/>
      <c r="J40" s="10"/>
      <c r="K40" s="10"/>
      <c r="L40" s="10"/>
      <c r="M40" s="4"/>
      <c r="N40" s="4"/>
      <c r="O40" s="4"/>
      <c r="P40" s="4"/>
      <c r="Q40" s="4"/>
    </row>
    <row r="41" spans="1:17" ht="23.25" x14ac:dyDescent="0.5">
      <c r="A41" s="31" t="s">
        <v>63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4"/>
      <c r="N41" s="4"/>
      <c r="O41" s="4"/>
      <c r="P41" s="4"/>
      <c r="Q41" s="4"/>
    </row>
    <row r="42" spans="1:17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  <c r="Q42" s="4"/>
    </row>
    <row r="43" spans="1:17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  <c r="Q43" s="4"/>
    </row>
    <row r="44" spans="1:17" ht="23.25" x14ac:dyDescent="0.5">
      <c r="A44" s="19"/>
      <c r="B44" s="35">
        <f>'[1]ม.3 ภาษาไทย-2563'!B44</f>
        <v>2558</v>
      </c>
      <c r="C44" s="35">
        <f>'[1]ม.3 ภาษาไทย-2563'!C44</f>
        <v>2559</v>
      </c>
      <c r="D44" s="35">
        <f>'[1]ม.3 ภาษาไทย-2563'!D44</f>
        <v>2560</v>
      </c>
      <c r="E44" s="35">
        <f>'[1]ม.3 ภาษาไทย-2563'!E44</f>
        <v>2561</v>
      </c>
      <c r="F44" s="35">
        <f>'[1]ม.3 ภาษาไทย-2563'!F44</f>
        <v>2562</v>
      </c>
      <c r="G44" s="35">
        <f>'[1]ม.3 ภาษาไทย-2563'!G44</f>
        <v>2563</v>
      </c>
      <c r="H44" s="35" t="str">
        <f>'[1]ม.3 ภาษาไทย-2563'!H44</f>
        <v>58/59</v>
      </c>
      <c r="I44" s="35" t="str">
        <f>'[1]ม.3 ภาษาไทย-2563'!I44</f>
        <v>59/60</v>
      </c>
      <c r="J44" s="35" t="str">
        <f>'[1]ม.3 ภาษาไทย-2563'!J44</f>
        <v>60/61</v>
      </c>
      <c r="K44" s="35" t="str">
        <f>'[1]ม.3 ภาษาไทย-2563'!K44</f>
        <v>61/62</v>
      </c>
      <c r="L44" s="35" t="str">
        <f>'[1]ม.3 ภาษาไทย-2563'!L44</f>
        <v>62/63</v>
      </c>
      <c r="M44" s="4"/>
      <c r="N44" s="4"/>
      <c r="O44" s="4"/>
      <c r="P44" s="4"/>
      <c r="Q44" s="4"/>
    </row>
    <row r="45" spans="1:17" ht="23.25" x14ac:dyDescent="0.5">
      <c r="A45" s="23" t="s">
        <v>13</v>
      </c>
      <c r="B45" s="36">
        <v>35.700000000000003</v>
      </c>
      <c r="C45" s="36">
        <v>36.53</v>
      </c>
      <c r="D45" s="36">
        <v>33.67</v>
      </c>
      <c r="E45" s="36">
        <v>32.270000000000003</v>
      </c>
      <c r="F45" s="36">
        <v>39.840000000000003</v>
      </c>
      <c r="G45" s="36">
        <v>40.43</v>
      </c>
      <c r="H45" s="96">
        <f>C45-B45</f>
        <v>0.82999999999999829</v>
      </c>
      <c r="I45" s="96">
        <f>D45-C45</f>
        <v>-2.8599999999999994</v>
      </c>
      <c r="J45" s="96">
        <f>E45-D45</f>
        <v>-1.3999999999999986</v>
      </c>
      <c r="K45" s="96">
        <f>F45-E45</f>
        <v>7.57</v>
      </c>
      <c r="L45" s="96">
        <f>G45-F45</f>
        <v>0.58999999999999631</v>
      </c>
      <c r="M45" s="4"/>
      <c r="N45" s="4"/>
      <c r="O45" s="4"/>
      <c r="P45" s="4"/>
      <c r="Q45" s="4"/>
    </row>
    <row r="46" spans="1:17" ht="23.25" x14ac:dyDescent="0.5">
      <c r="A46" s="23" t="s">
        <v>14</v>
      </c>
      <c r="B46" s="36">
        <v>31.28</v>
      </c>
      <c r="C46" s="36">
        <v>32.229999999999997</v>
      </c>
      <c r="D46" s="36">
        <v>30.69</v>
      </c>
      <c r="E46" s="36">
        <v>29.7</v>
      </c>
      <c r="F46" s="36">
        <v>33.64</v>
      </c>
      <c r="G46" s="36">
        <v>34.520000000000003</v>
      </c>
      <c r="H46" s="96">
        <f t="shared" ref="H46:L48" si="4">C46-B46</f>
        <v>0.94999999999999574</v>
      </c>
      <c r="I46" s="96">
        <f t="shared" si="4"/>
        <v>-1.5399999999999956</v>
      </c>
      <c r="J46" s="96">
        <f t="shared" si="4"/>
        <v>-0.99000000000000199</v>
      </c>
      <c r="K46" s="96">
        <f t="shared" si="4"/>
        <v>3.9400000000000013</v>
      </c>
      <c r="L46" s="96">
        <f t="shared" si="4"/>
        <v>0.88000000000000256</v>
      </c>
      <c r="M46" s="4"/>
      <c r="N46" s="4"/>
      <c r="O46" s="4"/>
      <c r="P46" s="4"/>
      <c r="Q46" s="4"/>
    </row>
    <row r="47" spans="1:17" ht="23.25" x14ac:dyDescent="0.5">
      <c r="A47" s="23" t="s">
        <v>15</v>
      </c>
      <c r="B47" s="36">
        <v>30.16</v>
      </c>
      <c r="C47" s="36">
        <v>31.39</v>
      </c>
      <c r="D47" s="36">
        <v>30.14</v>
      </c>
      <c r="E47" s="36">
        <v>29.1</v>
      </c>
      <c r="F47" s="36">
        <v>32.979999999999997</v>
      </c>
      <c r="G47" s="36">
        <v>34.14</v>
      </c>
      <c r="H47" s="96">
        <f t="shared" si="4"/>
        <v>1.2300000000000004</v>
      </c>
      <c r="I47" s="96">
        <f t="shared" si="4"/>
        <v>-1.25</v>
      </c>
      <c r="J47" s="96">
        <f t="shared" si="4"/>
        <v>-1.0399999999999991</v>
      </c>
      <c r="K47" s="96">
        <f t="shared" si="4"/>
        <v>3.8799999999999955</v>
      </c>
      <c r="L47" s="96">
        <f t="shared" si="4"/>
        <v>1.1600000000000037</v>
      </c>
      <c r="M47" s="4"/>
      <c r="N47" s="4"/>
      <c r="O47" s="4"/>
      <c r="P47" s="4"/>
      <c r="Q47" s="4"/>
    </row>
    <row r="48" spans="1:17" ht="23.25" x14ac:dyDescent="0.5">
      <c r="A48" s="23" t="s">
        <v>16</v>
      </c>
      <c r="B48" s="36">
        <v>30.62</v>
      </c>
      <c r="C48" s="36">
        <v>31.8</v>
      </c>
      <c r="D48" s="36">
        <v>30.45</v>
      </c>
      <c r="E48" s="36">
        <v>29.45</v>
      </c>
      <c r="F48" s="36">
        <v>33.25</v>
      </c>
      <c r="G48" s="36">
        <v>34.380000000000003</v>
      </c>
      <c r="H48" s="96">
        <f t="shared" si="4"/>
        <v>1.1799999999999997</v>
      </c>
      <c r="I48" s="96">
        <f t="shared" si="4"/>
        <v>-1.3500000000000014</v>
      </c>
      <c r="J48" s="96">
        <f t="shared" si="4"/>
        <v>-1</v>
      </c>
      <c r="K48" s="96">
        <f t="shared" si="4"/>
        <v>3.8000000000000007</v>
      </c>
      <c r="L48" s="96">
        <f t="shared" si="4"/>
        <v>1.1300000000000026</v>
      </c>
      <c r="M48" s="4"/>
      <c r="N48" s="4"/>
      <c r="O48" s="4"/>
      <c r="P48" s="4"/>
      <c r="Q48" s="4"/>
    </row>
    <row r="49" spans="1:17" ht="23.25" x14ac:dyDescent="0.5">
      <c r="A49" s="4"/>
      <c r="B49" s="4"/>
      <c r="C49" s="4"/>
      <c r="D49" s="4"/>
      <c r="E49" s="4"/>
      <c r="F49" s="4"/>
      <c r="G49" s="4"/>
      <c r="H49" s="10"/>
      <c r="I49" s="10"/>
      <c r="J49" s="10"/>
      <c r="K49" s="10"/>
      <c r="L49" s="10"/>
      <c r="M49" s="4"/>
      <c r="N49" s="4"/>
      <c r="O49" s="4"/>
      <c r="P49" s="4"/>
      <c r="Q49" s="4"/>
    </row>
    <row r="50" spans="1:17" ht="23.25" x14ac:dyDescent="0.5">
      <c r="A50" s="31" t="s">
        <v>64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4"/>
      <c r="N50" s="4"/>
      <c r="O50" s="4"/>
      <c r="P50" s="4"/>
      <c r="Q50" s="4"/>
    </row>
    <row r="51" spans="1:17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  <c r="Q51" s="27"/>
    </row>
    <row r="52" spans="1:17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  <c r="Q52" s="27"/>
    </row>
    <row r="53" spans="1:17" ht="23.25" x14ac:dyDescent="0.5">
      <c r="A53" s="19"/>
      <c r="B53" s="35">
        <f>'[1]ม.3 ภาษาไทย-2563'!B53</f>
        <v>2558</v>
      </c>
      <c r="C53" s="35">
        <f>'[1]ม.3 ภาษาไทย-2563'!C53</f>
        <v>2559</v>
      </c>
      <c r="D53" s="35">
        <f>'[1]ม.3 ภาษาไทย-2563'!D53</f>
        <v>2560</v>
      </c>
      <c r="E53" s="35">
        <f>'[1]ม.3 ภาษาไทย-2563'!E53</f>
        <v>2561</v>
      </c>
      <c r="F53" s="35">
        <f>'[1]ม.3 ภาษาไทย-2563'!F53</f>
        <v>2562</v>
      </c>
      <c r="G53" s="35">
        <f>'[1]ม.3 ภาษาไทย-2563'!G53</f>
        <v>2563</v>
      </c>
      <c r="H53" s="35" t="str">
        <f>'[1]ม.3 ภาษาไทย-2563'!H53</f>
        <v>58/59</v>
      </c>
      <c r="I53" s="35" t="str">
        <f>'[1]ม.3 ภาษาไทย-2563'!I53</f>
        <v>59/60</v>
      </c>
      <c r="J53" s="35" t="str">
        <f>'[1]ม.3 ภาษาไทย-2563'!J53</f>
        <v>60/61</v>
      </c>
      <c r="K53" s="35" t="str">
        <f>'[1]ม.3 ภาษาไทย-2563'!K53</f>
        <v>61/62</v>
      </c>
      <c r="L53" s="35" t="str">
        <f>'[1]ม.3 ภาษาไทย-2563'!L53</f>
        <v>62/63</v>
      </c>
      <c r="M53" s="27"/>
      <c r="N53" s="27"/>
      <c r="O53" s="27"/>
      <c r="P53" s="27"/>
      <c r="Q53" s="27"/>
    </row>
    <row r="54" spans="1:17" x14ac:dyDescent="0.45">
      <c r="A54" s="23" t="s">
        <v>14</v>
      </c>
      <c r="B54" s="42">
        <f t="shared" ref="B54:G54" si="5">B45-B46</f>
        <v>4.4200000000000017</v>
      </c>
      <c r="C54" s="42">
        <f t="shared" si="5"/>
        <v>4.3000000000000043</v>
      </c>
      <c r="D54" s="42">
        <f t="shared" si="5"/>
        <v>2.9800000000000004</v>
      </c>
      <c r="E54" s="42">
        <f t="shared" si="5"/>
        <v>2.5700000000000038</v>
      </c>
      <c r="F54" s="42">
        <f t="shared" si="5"/>
        <v>6.2000000000000028</v>
      </c>
      <c r="G54" s="42">
        <f t="shared" si="5"/>
        <v>5.9099999999999966</v>
      </c>
      <c r="H54" s="96">
        <f>C54-B54</f>
        <v>-0.11999999999999744</v>
      </c>
      <c r="I54" s="96">
        <f t="shared" ref="I54:L56" si="6">D54-C54</f>
        <v>-1.3200000000000038</v>
      </c>
      <c r="J54" s="96">
        <f t="shared" si="6"/>
        <v>-0.40999999999999659</v>
      </c>
      <c r="K54" s="96">
        <f t="shared" si="6"/>
        <v>3.629999999999999</v>
      </c>
      <c r="L54" s="96">
        <f t="shared" si="6"/>
        <v>-0.29000000000000625</v>
      </c>
      <c r="M54" s="27"/>
      <c r="N54" s="27"/>
      <c r="O54" s="27"/>
      <c r="P54" s="27"/>
      <c r="Q54" s="27"/>
    </row>
    <row r="55" spans="1:17" x14ac:dyDescent="0.45">
      <c r="A55" s="23" t="s">
        <v>15</v>
      </c>
      <c r="B55" s="42">
        <f t="shared" ref="B55:G55" si="7">B45-B47</f>
        <v>5.5400000000000027</v>
      </c>
      <c r="C55" s="42">
        <f t="shared" si="7"/>
        <v>5.1400000000000006</v>
      </c>
      <c r="D55" s="42">
        <f t="shared" si="7"/>
        <v>3.5300000000000011</v>
      </c>
      <c r="E55" s="42">
        <f t="shared" si="7"/>
        <v>3.1700000000000017</v>
      </c>
      <c r="F55" s="42">
        <f t="shared" si="7"/>
        <v>6.8600000000000065</v>
      </c>
      <c r="G55" s="42">
        <f t="shared" si="7"/>
        <v>6.2899999999999991</v>
      </c>
      <c r="H55" s="96">
        <f t="shared" ref="H55:H56" si="8">C55-B55</f>
        <v>-0.40000000000000213</v>
      </c>
      <c r="I55" s="96">
        <f t="shared" si="6"/>
        <v>-1.6099999999999994</v>
      </c>
      <c r="J55" s="96">
        <f t="shared" si="6"/>
        <v>-0.35999999999999943</v>
      </c>
      <c r="K55" s="96">
        <f t="shared" si="6"/>
        <v>3.6900000000000048</v>
      </c>
      <c r="L55" s="96">
        <f t="shared" si="6"/>
        <v>-0.57000000000000739</v>
      </c>
      <c r="M55" s="27"/>
      <c r="N55" s="27"/>
      <c r="O55" s="27"/>
      <c r="P55" s="27"/>
      <c r="Q55" s="27"/>
    </row>
    <row r="56" spans="1:17" x14ac:dyDescent="0.45">
      <c r="A56" s="23" t="s">
        <v>16</v>
      </c>
      <c r="B56" s="42">
        <f t="shared" ref="B56:G56" si="9">B45-B48</f>
        <v>5.0800000000000018</v>
      </c>
      <c r="C56" s="42">
        <f t="shared" si="9"/>
        <v>4.7300000000000004</v>
      </c>
      <c r="D56" s="42">
        <f t="shared" si="9"/>
        <v>3.2200000000000024</v>
      </c>
      <c r="E56" s="42">
        <f t="shared" si="9"/>
        <v>2.8200000000000038</v>
      </c>
      <c r="F56" s="42">
        <f t="shared" si="9"/>
        <v>6.5900000000000034</v>
      </c>
      <c r="G56" s="42">
        <f t="shared" si="9"/>
        <v>6.0499999999999972</v>
      </c>
      <c r="H56" s="96">
        <f t="shared" si="8"/>
        <v>-0.35000000000000142</v>
      </c>
      <c r="I56" s="96">
        <f t="shared" si="6"/>
        <v>-1.509999999999998</v>
      </c>
      <c r="J56" s="96">
        <f t="shared" si="6"/>
        <v>-0.39999999999999858</v>
      </c>
      <c r="K56" s="96">
        <f t="shared" si="6"/>
        <v>3.7699999999999996</v>
      </c>
      <c r="L56" s="96">
        <f t="shared" si="6"/>
        <v>-0.54000000000000625</v>
      </c>
      <c r="M56" s="27"/>
      <c r="N56" s="27"/>
      <c r="O56" s="27"/>
      <c r="P56" s="27"/>
      <c r="Q56" s="27"/>
    </row>
    <row r="57" spans="1:17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  <c r="Q57" s="27"/>
    </row>
    <row r="58" spans="1:17" ht="23.25" x14ac:dyDescent="0.5">
      <c r="A58" s="1" t="str">
        <f>'[1]ม.3 ภาษาไทย-2563'!A58:M58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  <c r="Q58" s="27"/>
    </row>
    <row r="59" spans="1:17" ht="23.25" x14ac:dyDescent="0.5">
      <c r="A59" s="6" t="s">
        <v>59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  <c r="Q59" s="27"/>
    </row>
    <row r="60" spans="1:17" ht="26.25" x14ac:dyDescent="0.55000000000000004">
      <c r="A60" s="44" t="s">
        <v>65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6"/>
      <c r="N60" s="27"/>
      <c r="O60" s="27"/>
      <c r="P60" s="27"/>
      <c r="Q60" s="27"/>
    </row>
    <row r="61" spans="1:17" ht="23.25" x14ac:dyDescent="0.5">
      <c r="A61" s="11" t="s">
        <v>3</v>
      </c>
      <c r="B61" s="47" t="s">
        <v>29</v>
      </c>
      <c r="C61" s="48"/>
      <c r="D61" s="48"/>
      <c r="E61" s="48"/>
      <c r="F61" s="48"/>
      <c r="G61" s="49"/>
      <c r="H61" s="47" t="s">
        <v>30</v>
      </c>
      <c r="I61" s="48"/>
      <c r="J61" s="48"/>
      <c r="K61" s="48"/>
      <c r="L61" s="48"/>
      <c r="M61" s="49"/>
      <c r="N61" s="27"/>
      <c r="O61" s="27"/>
      <c r="P61" s="27"/>
      <c r="Q61" s="27"/>
    </row>
    <row r="62" spans="1:17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  <c r="Q62" s="27"/>
    </row>
    <row r="63" spans="1:17" ht="23.25" x14ac:dyDescent="0.5">
      <c r="A63" s="19"/>
      <c r="B63" s="35">
        <f>'[1]ม.3 ภาษาไทย-2563'!B63</f>
        <v>2558</v>
      </c>
      <c r="C63" s="35">
        <f>'[1]ม.3 ภาษาไทย-2563'!C63</f>
        <v>2559</v>
      </c>
      <c r="D63" s="35">
        <f>'[1]ม.3 ภาษาไทย-2563'!D63</f>
        <v>2560</v>
      </c>
      <c r="E63" s="35">
        <f>'[1]ม.3 ภาษาไทย-2563'!E63</f>
        <v>2561</v>
      </c>
      <c r="F63" s="35">
        <f>'[1]ม.3 ภาษาไทย-2563'!F63</f>
        <v>2562</v>
      </c>
      <c r="G63" s="35">
        <f>'[1]ม.3 ภาษาไทย-2563'!G63</f>
        <v>2563</v>
      </c>
      <c r="H63" s="35">
        <f>'[1]ม.3 ภาษาไทย-2563'!H63</f>
        <v>2558</v>
      </c>
      <c r="I63" s="35">
        <f>'[1]ม.3 ภาษาไทย-2563'!I63</f>
        <v>2559</v>
      </c>
      <c r="J63" s="35">
        <f>'[1]ม.3 ภาษาไทย-2563'!J63</f>
        <v>2560</v>
      </c>
      <c r="K63" s="35">
        <f>'[1]ม.3 ภาษาไทย-2563'!K63</f>
        <v>2561</v>
      </c>
      <c r="L63" s="35">
        <f>'[1]ม.3 ภาษาไทย-2563'!L63</f>
        <v>2562</v>
      </c>
      <c r="M63" s="35">
        <f>'[1]ม.3 ภาษาไทย-2563'!M63</f>
        <v>2563</v>
      </c>
      <c r="N63" s="27"/>
      <c r="O63" s="27"/>
      <c r="P63" s="27"/>
      <c r="Q63" s="27"/>
    </row>
    <row r="64" spans="1:17" x14ac:dyDescent="0.45">
      <c r="A64" s="23" t="s">
        <v>13</v>
      </c>
      <c r="B64" s="50">
        <v>11.09</v>
      </c>
      <c r="C64" s="50">
        <v>12.23</v>
      </c>
      <c r="D64" s="50">
        <v>11.47</v>
      </c>
      <c r="E64" s="50">
        <v>10.53</v>
      </c>
      <c r="F64" s="50">
        <v>13.56</v>
      </c>
      <c r="G64" s="50">
        <v>14.57</v>
      </c>
      <c r="H64" s="50">
        <v>34</v>
      </c>
      <c r="I64" s="50">
        <v>34</v>
      </c>
      <c r="J64" s="50">
        <v>32</v>
      </c>
      <c r="K64" s="50">
        <v>30</v>
      </c>
      <c r="L64" s="50">
        <v>38</v>
      </c>
      <c r="M64" s="50">
        <v>38.75</v>
      </c>
      <c r="N64" s="27"/>
      <c r="O64" s="27"/>
      <c r="P64" s="27"/>
      <c r="Q64" s="27"/>
    </row>
    <row r="65" spans="1:17" x14ac:dyDescent="0.45">
      <c r="A65" s="23" t="s">
        <v>14</v>
      </c>
      <c r="B65" s="50">
        <v>11.7</v>
      </c>
      <c r="C65" s="50">
        <v>11.81</v>
      </c>
      <c r="D65" s="50">
        <v>11</v>
      </c>
      <c r="E65" s="50">
        <v>11.35</v>
      </c>
      <c r="F65" s="50">
        <v>13.05</v>
      </c>
      <c r="G65" s="50">
        <v>14.13</v>
      </c>
      <c r="H65" s="50">
        <v>28</v>
      </c>
      <c r="I65" s="50">
        <v>30</v>
      </c>
      <c r="J65" s="50">
        <v>28</v>
      </c>
      <c r="K65" s="50">
        <v>28</v>
      </c>
      <c r="L65" s="50">
        <v>30</v>
      </c>
      <c r="M65" s="50">
        <v>32.5</v>
      </c>
      <c r="N65" s="27"/>
      <c r="O65" s="27"/>
      <c r="P65" s="27"/>
      <c r="Q65" s="27"/>
    </row>
    <row r="66" spans="1:17" x14ac:dyDescent="0.45">
      <c r="A66" s="23" t="s">
        <v>31</v>
      </c>
      <c r="B66" s="50">
        <v>11.27</v>
      </c>
      <c r="C66" s="50">
        <v>11.9</v>
      </c>
      <c r="D66" s="50">
        <v>10.98</v>
      </c>
      <c r="E66" s="50">
        <v>10.94</v>
      </c>
      <c r="F66" s="50">
        <v>13.17</v>
      </c>
      <c r="G66" s="50">
        <v>14.52</v>
      </c>
      <c r="H66" s="50">
        <v>28</v>
      </c>
      <c r="I66" s="50">
        <v>30</v>
      </c>
      <c r="J66" s="50">
        <v>28</v>
      </c>
      <c r="K66" s="50">
        <v>28</v>
      </c>
      <c r="L66" s="50">
        <v>30</v>
      </c>
      <c r="M66" s="50">
        <v>30</v>
      </c>
      <c r="N66" s="27"/>
      <c r="O66" s="27"/>
      <c r="P66" s="27"/>
      <c r="Q66" s="27"/>
    </row>
    <row r="67" spans="1:17" x14ac:dyDescent="0.45">
      <c r="A67" s="23" t="s">
        <v>16</v>
      </c>
      <c r="B67" s="50">
        <v>11.92</v>
      </c>
      <c r="C67" s="50">
        <v>12.59</v>
      </c>
      <c r="D67" s="50">
        <v>11.6</v>
      </c>
      <c r="E67" s="50">
        <v>11.55</v>
      </c>
      <c r="F67" s="50">
        <v>13.69</v>
      </c>
      <c r="G67" s="50">
        <v>14.93</v>
      </c>
      <c r="H67" s="50">
        <v>28</v>
      </c>
      <c r="I67" s="50">
        <v>30</v>
      </c>
      <c r="J67" s="50">
        <v>28</v>
      </c>
      <c r="K67" s="50">
        <v>28</v>
      </c>
      <c r="L67" s="50">
        <v>30</v>
      </c>
      <c r="M67" s="50">
        <v>30</v>
      </c>
      <c r="N67" s="27"/>
      <c r="O67" s="27"/>
      <c r="P67" s="27"/>
      <c r="Q67" s="27"/>
    </row>
    <row r="68" spans="1:17" x14ac:dyDescent="0.45">
      <c r="A68" s="28"/>
      <c r="B68" s="29"/>
      <c r="C68" s="29"/>
      <c r="D68" s="29"/>
      <c r="E68" s="29"/>
      <c r="F68" s="29"/>
      <c r="G68" s="29"/>
      <c r="H68" s="43"/>
      <c r="I68" s="43"/>
      <c r="J68" s="43"/>
      <c r="K68" s="43"/>
      <c r="L68" s="43"/>
      <c r="M68" s="27"/>
      <c r="N68" s="27"/>
      <c r="O68" s="27"/>
      <c r="P68" s="27"/>
      <c r="Q68" s="27"/>
    </row>
    <row r="69" spans="1:17" ht="26.25" x14ac:dyDescent="0.55000000000000004">
      <c r="A69" s="51" t="s">
        <v>66</v>
      </c>
      <c r="B69" s="51"/>
      <c r="C69" s="51"/>
      <c r="D69" s="51"/>
      <c r="E69" s="51"/>
      <c r="F69" s="51"/>
      <c r="G69" s="51"/>
      <c r="H69" s="98"/>
      <c r="I69" s="98"/>
      <c r="J69" s="98"/>
      <c r="K69" s="98"/>
      <c r="L69" s="98"/>
      <c r="M69" s="53"/>
      <c r="N69" s="27"/>
      <c r="O69" s="27"/>
      <c r="P69" s="27"/>
      <c r="Q69" s="27"/>
    </row>
    <row r="70" spans="1:17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34"/>
      <c r="N70" s="27"/>
      <c r="O70" s="27"/>
      <c r="P70" s="27"/>
      <c r="Q70" s="27"/>
    </row>
    <row r="71" spans="1:17" ht="23.25" x14ac:dyDescent="0.5">
      <c r="A71" s="54"/>
      <c r="B71" s="35">
        <f>'[1]ม.3 ภาษาไทย-2563'!B71</f>
        <v>2558</v>
      </c>
      <c r="C71" s="35">
        <f>'[1]ม.3 ภาษาไทย-2563'!C71</f>
        <v>2559</v>
      </c>
      <c r="D71" s="35">
        <f>'[1]ม.3 ภาษาไทย-2563'!D71</f>
        <v>2560</v>
      </c>
      <c r="E71" s="35">
        <f>'[1]ม.3 ภาษาไทย-2563'!E71</f>
        <v>2561</v>
      </c>
      <c r="F71" s="35">
        <f>'[1]ม.3 ภาษาไทย-2563'!F71</f>
        <v>2562</v>
      </c>
      <c r="G71" s="35">
        <f>'[1]ม.3 ภาษาไทย-2563'!G71</f>
        <v>2563</v>
      </c>
      <c r="H71" s="10"/>
      <c r="I71" s="10"/>
      <c r="J71" s="10"/>
      <c r="K71" s="10"/>
      <c r="L71" s="10"/>
      <c r="M71" s="10"/>
      <c r="N71" s="27"/>
      <c r="O71" s="27"/>
      <c r="P71" s="27"/>
      <c r="Q71" s="27"/>
    </row>
    <row r="72" spans="1:17" ht="22.5" customHeight="1" x14ac:dyDescent="0.45">
      <c r="A72" s="55" t="s">
        <v>35</v>
      </c>
      <c r="B72" s="56">
        <f>SUM(B45-B48)/B67</f>
        <v>0.42617449664429546</v>
      </c>
      <c r="C72" s="56">
        <f t="shared" ref="C72:G72" si="10">SUM(C45-C48)/C67</f>
        <v>0.37569499602859419</v>
      </c>
      <c r="D72" s="56">
        <f t="shared" si="10"/>
        <v>0.27758620689655195</v>
      </c>
      <c r="E72" s="56">
        <f t="shared" si="10"/>
        <v>0.24415584415584446</v>
      </c>
      <c r="F72" s="56">
        <f t="shared" si="10"/>
        <v>0.4813732651570492</v>
      </c>
      <c r="G72" s="56">
        <f t="shared" si="10"/>
        <v>0.40522438044206277</v>
      </c>
      <c r="H72" s="57"/>
      <c r="I72" s="57"/>
      <c r="J72" s="57"/>
      <c r="K72" s="57"/>
      <c r="L72" s="57"/>
      <c r="M72" s="57"/>
      <c r="N72" s="27"/>
      <c r="O72" s="27"/>
      <c r="P72" s="27"/>
      <c r="Q72" s="27"/>
    </row>
    <row r="73" spans="1:17" ht="23.25" x14ac:dyDescent="0.45">
      <c r="A73" s="58" t="s">
        <v>36</v>
      </c>
      <c r="B73" s="56">
        <f t="shared" ref="B73" si="11">SUM(B72*10)+50</f>
        <v>54.261744966442954</v>
      </c>
      <c r="C73" s="56">
        <f t="shared" ref="C73:F73" si="12">SUM(C72*10)+50</f>
        <v>53.756949960285944</v>
      </c>
      <c r="D73" s="56">
        <f t="shared" si="12"/>
        <v>52.775862068965523</v>
      </c>
      <c r="E73" s="56">
        <f t="shared" si="12"/>
        <v>52.441558441558442</v>
      </c>
      <c r="F73" s="56">
        <f t="shared" si="12"/>
        <v>54.81373265157049</v>
      </c>
      <c r="G73" s="56">
        <f t="shared" ref="G73" si="13">SUM(G72*10)+50</f>
        <v>54.052243804420627</v>
      </c>
      <c r="H73" s="57"/>
      <c r="I73" s="57"/>
      <c r="J73" s="57"/>
      <c r="K73" s="57"/>
      <c r="L73" s="57"/>
      <c r="M73" s="57"/>
      <c r="N73" s="27"/>
      <c r="O73" s="27"/>
      <c r="P73" s="27"/>
      <c r="Q73" s="27"/>
    </row>
    <row r="74" spans="1:17" ht="23.25" x14ac:dyDescent="0.45">
      <c r="A74" s="23" t="s">
        <v>37</v>
      </c>
      <c r="B74" s="56">
        <v>-3.0695928115709634</v>
      </c>
      <c r="C74" s="56">
        <f>C73-B73</f>
        <v>-0.50479500615701056</v>
      </c>
      <c r="D74" s="56">
        <f>D73-C73</f>
        <v>-0.98108789132042062</v>
      </c>
      <c r="E74" s="56">
        <f>E73-D73</f>
        <v>-0.33430362740708119</v>
      </c>
      <c r="F74" s="56">
        <f>F73-E73</f>
        <v>2.372174210012048</v>
      </c>
      <c r="G74" s="56">
        <f>G73-F73</f>
        <v>-0.76148884714986309</v>
      </c>
      <c r="H74" s="57"/>
      <c r="I74" s="57"/>
      <c r="J74" s="57"/>
      <c r="K74" s="57"/>
      <c r="L74" s="57"/>
      <c r="M74" s="57"/>
      <c r="N74" s="27"/>
      <c r="O74" s="27"/>
      <c r="P74" s="27"/>
      <c r="Q74" s="27"/>
    </row>
    <row r="75" spans="1:17" ht="23.25" x14ac:dyDescent="0.45">
      <c r="A75" s="60" t="s">
        <v>38</v>
      </c>
      <c r="B75" s="56">
        <v>-5.3883103480626664</v>
      </c>
      <c r="C75" s="56">
        <f t="shared" ref="C75" si="14">SUM(C74*100)/B73</f>
        <v>-0.93029630077173253</v>
      </c>
      <c r="D75" s="56">
        <f t="shared" ref="D75" si="15">SUM(D74*100)/C73</f>
        <v>-1.8250438167441039</v>
      </c>
      <c r="E75" s="56">
        <f t="shared" ref="E75:G75" si="16">SUM(E74*100)/D73</f>
        <v>-0.6334403916893403</v>
      </c>
      <c r="F75" s="56">
        <f t="shared" si="16"/>
        <v>4.5234624608946925</v>
      </c>
      <c r="G75" s="56">
        <f t="shared" si="16"/>
        <v>-1.3892300529692998</v>
      </c>
      <c r="H75" s="57"/>
      <c r="I75" s="57"/>
      <c r="J75" s="57"/>
      <c r="K75" s="57"/>
      <c r="L75" s="57"/>
      <c r="M75" s="57"/>
      <c r="N75" s="27"/>
      <c r="O75" s="27"/>
      <c r="P75" s="27"/>
      <c r="Q75" s="27"/>
    </row>
    <row r="76" spans="1:17" x14ac:dyDescent="0.45">
      <c r="A76" s="28"/>
      <c r="B76" s="29"/>
      <c r="C76" s="29"/>
      <c r="D76" s="29"/>
      <c r="E76" s="29"/>
      <c r="F76" s="29"/>
      <c r="G76" s="29"/>
      <c r="H76" s="43"/>
      <c r="I76" s="43"/>
      <c r="J76" s="43"/>
      <c r="K76" s="43"/>
      <c r="L76" s="43"/>
      <c r="M76" s="27"/>
      <c r="N76" s="27"/>
      <c r="O76" s="27"/>
      <c r="P76" s="27"/>
      <c r="Q76" s="27"/>
    </row>
    <row r="77" spans="1:17" x14ac:dyDescent="0.45">
      <c r="A77" s="61"/>
      <c r="B77" s="61"/>
      <c r="C77" s="61"/>
      <c r="D77" s="61"/>
      <c r="E77" s="61"/>
      <c r="F77" s="61"/>
      <c r="G77" s="61"/>
      <c r="H77" s="43"/>
      <c r="I77" s="43"/>
      <c r="J77" s="43"/>
      <c r="K77" s="43"/>
      <c r="L77" s="43"/>
      <c r="M77" s="27"/>
      <c r="N77" s="27"/>
      <c r="O77" s="27"/>
      <c r="P77" s="27"/>
      <c r="Q77" s="27"/>
    </row>
    <row r="78" spans="1:17" x14ac:dyDescent="0.45">
      <c r="A78" s="28"/>
      <c r="B78" s="62"/>
      <c r="C78" s="62"/>
      <c r="D78" s="62"/>
      <c r="E78" s="62"/>
      <c r="F78" s="62"/>
      <c r="G78" s="62"/>
      <c r="H78" s="43"/>
      <c r="I78" s="43"/>
      <c r="J78" s="43"/>
      <c r="K78" s="43"/>
      <c r="L78" s="43"/>
      <c r="M78" s="27"/>
      <c r="N78" s="27"/>
      <c r="O78" s="27"/>
      <c r="P78" s="27"/>
      <c r="Q78" s="27"/>
    </row>
    <row r="79" spans="1:17" x14ac:dyDescent="0.45">
      <c r="A79" s="28"/>
      <c r="B79" s="63"/>
      <c r="C79" s="63"/>
      <c r="D79" s="63"/>
      <c r="E79" s="63"/>
      <c r="F79" s="63"/>
      <c r="G79" s="63"/>
      <c r="H79" s="43"/>
      <c r="I79" s="43"/>
      <c r="J79" s="43"/>
      <c r="K79" s="43"/>
      <c r="L79" s="43"/>
      <c r="M79" s="27"/>
      <c r="N79" s="27"/>
      <c r="O79" s="27"/>
      <c r="P79" s="27"/>
      <c r="Q79" s="27"/>
    </row>
    <row r="80" spans="1:17" x14ac:dyDescent="0.45">
      <c r="A80" s="28"/>
      <c r="B80" s="27"/>
      <c r="C80" s="27"/>
      <c r="D80" s="27"/>
      <c r="E80" s="27"/>
      <c r="F80" s="27"/>
      <c r="G80" s="27"/>
      <c r="H80" s="43"/>
      <c r="I80" s="43"/>
      <c r="J80" s="43"/>
      <c r="K80" s="43"/>
      <c r="L80" s="43"/>
      <c r="M80" s="27"/>
      <c r="N80" s="27"/>
      <c r="O80" s="27"/>
      <c r="P80" s="27"/>
      <c r="Q80" s="27"/>
    </row>
    <row r="81" spans="1:17" x14ac:dyDescent="0.45">
      <c r="A81" s="28"/>
      <c r="B81" s="27"/>
      <c r="C81" s="27"/>
      <c r="D81" s="27"/>
      <c r="E81" s="27"/>
      <c r="F81" s="27"/>
      <c r="G81" s="27"/>
      <c r="H81" s="43"/>
      <c r="I81" s="43"/>
      <c r="J81" s="43"/>
      <c r="K81" s="43"/>
      <c r="L81" s="43"/>
      <c r="M81" s="27"/>
      <c r="N81" s="27"/>
      <c r="O81" s="27"/>
      <c r="P81" s="27"/>
      <c r="Q81" s="27"/>
    </row>
    <row r="82" spans="1:17" x14ac:dyDescent="0.45">
      <c r="A82" s="28"/>
      <c r="B82" s="27"/>
      <c r="C82" s="27"/>
      <c r="D82" s="27"/>
      <c r="E82" s="27"/>
      <c r="F82" s="27"/>
      <c r="G82" s="27"/>
      <c r="H82" s="43"/>
      <c r="I82" s="43"/>
      <c r="J82" s="43"/>
      <c r="K82" s="43"/>
      <c r="L82" s="43"/>
      <c r="M82" s="27"/>
      <c r="N82" s="27"/>
      <c r="O82" s="27"/>
      <c r="P82" s="27"/>
      <c r="Q82" s="27"/>
    </row>
    <row r="83" spans="1:17" x14ac:dyDescent="0.45">
      <c r="A83" s="28"/>
      <c r="B83" s="27"/>
      <c r="C83" s="27"/>
      <c r="D83" s="27"/>
      <c r="E83" s="27"/>
      <c r="F83" s="27"/>
      <c r="G83" s="27"/>
      <c r="H83" s="43"/>
      <c r="I83" s="43"/>
      <c r="J83" s="43"/>
      <c r="K83" s="43"/>
      <c r="L83" s="43"/>
      <c r="M83" s="27"/>
      <c r="N83" s="27"/>
      <c r="O83" s="27"/>
      <c r="P83" s="27"/>
      <c r="Q83" s="27"/>
    </row>
    <row r="84" spans="1:17" x14ac:dyDescent="0.45">
      <c r="A84" s="28"/>
      <c r="B84" s="29"/>
      <c r="C84" s="29"/>
      <c r="D84" s="29"/>
      <c r="E84" s="29"/>
      <c r="F84" s="29"/>
      <c r="G84" s="29"/>
      <c r="H84" s="43"/>
      <c r="I84" s="43"/>
      <c r="J84" s="43"/>
      <c r="K84" s="43"/>
      <c r="L84" s="43"/>
      <c r="M84" s="27"/>
      <c r="N84" s="27"/>
      <c r="O84" s="27"/>
      <c r="P84" s="27"/>
      <c r="Q84" s="27"/>
    </row>
    <row r="85" spans="1:17" x14ac:dyDescent="0.45">
      <c r="A85" s="28"/>
      <c r="B85" s="29"/>
      <c r="C85" s="29"/>
      <c r="D85" s="29"/>
      <c r="E85" s="29"/>
      <c r="F85" s="29"/>
      <c r="G85" s="29"/>
      <c r="H85" s="43"/>
      <c r="I85" s="43"/>
      <c r="J85" s="43"/>
      <c r="K85" s="43"/>
      <c r="L85" s="43"/>
      <c r="M85" s="27"/>
      <c r="N85" s="27"/>
      <c r="O85" s="27"/>
      <c r="P85" s="27"/>
      <c r="Q85" s="27"/>
    </row>
    <row r="86" spans="1:17" ht="23.25" x14ac:dyDescent="0.5">
      <c r="A86" s="1" t="str">
        <f>'[1]ม.3 ภาษาไทย-2563'!A86:K86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86" s="2"/>
      <c r="C86" s="2"/>
      <c r="D86" s="2"/>
      <c r="E86" s="2"/>
      <c r="F86" s="2"/>
      <c r="G86" s="2"/>
      <c r="H86" s="2"/>
      <c r="I86" s="2"/>
      <c r="J86" s="2"/>
      <c r="K86" s="3"/>
      <c r="L86" s="10"/>
      <c r="M86" s="27"/>
      <c r="N86" s="27"/>
      <c r="O86" s="27"/>
      <c r="P86" s="27"/>
      <c r="Q86" s="27"/>
    </row>
    <row r="87" spans="1:17" ht="23.25" x14ac:dyDescent="0.5">
      <c r="A87" s="6" t="s">
        <v>59</v>
      </c>
      <c r="B87" s="7"/>
      <c r="C87" s="7"/>
      <c r="D87" s="7"/>
      <c r="E87" s="7"/>
      <c r="F87" s="7"/>
      <c r="G87" s="7"/>
      <c r="H87" s="7"/>
      <c r="I87" s="7"/>
      <c r="J87" s="7"/>
      <c r="K87" s="8"/>
      <c r="L87" s="10"/>
      <c r="M87" s="27"/>
      <c r="N87" s="27"/>
      <c r="O87" s="27"/>
      <c r="P87" s="27"/>
      <c r="Q87" s="27"/>
    </row>
    <row r="88" spans="1:17" ht="23.25" x14ac:dyDescent="0.5">
      <c r="A88" s="31" t="s">
        <v>67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43"/>
      <c r="M88" s="27"/>
      <c r="N88" s="27"/>
      <c r="O88" s="27"/>
      <c r="P88" s="27"/>
      <c r="Q88" s="27"/>
    </row>
    <row r="89" spans="1:17" ht="23.25" x14ac:dyDescent="0.5">
      <c r="A89" s="54" t="s">
        <v>40</v>
      </c>
      <c r="B89" s="54" t="s">
        <v>68</v>
      </c>
      <c r="C89" s="54"/>
      <c r="D89" s="54"/>
      <c r="E89" s="54"/>
      <c r="F89" s="9" t="s">
        <v>42</v>
      </c>
      <c r="G89" s="9"/>
      <c r="H89" s="9"/>
      <c r="I89" s="9"/>
      <c r="J89" s="9"/>
      <c r="K89" s="9"/>
      <c r="L89" s="10"/>
      <c r="M89" s="4"/>
      <c r="N89" s="4"/>
      <c r="O89" s="4"/>
      <c r="P89" s="4"/>
      <c r="Q89" s="4"/>
    </row>
    <row r="90" spans="1:17" ht="23.25" x14ac:dyDescent="0.5">
      <c r="A90" s="54"/>
      <c r="B90" s="54"/>
      <c r="C90" s="54"/>
      <c r="D90" s="54"/>
      <c r="E90" s="54"/>
      <c r="F90" s="35">
        <f>'[1]ม.3 ภาษาไทย-2563'!F90</f>
        <v>2558</v>
      </c>
      <c r="G90" s="35">
        <f>'[1]ม.3 ภาษาไทย-2563'!G90</f>
        <v>2559</v>
      </c>
      <c r="H90" s="35">
        <f>'[1]ม.3 ภาษาไทย-2563'!H90</f>
        <v>2560</v>
      </c>
      <c r="I90" s="35">
        <f>'[1]ม.3 ภาษาไทย-2563'!I90</f>
        <v>2561</v>
      </c>
      <c r="J90" s="35">
        <f>'[1]ม.3 ภาษาไทย-2563'!J90</f>
        <v>2562</v>
      </c>
      <c r="K90" s="35">
        <f>'[1]ม.3 ภาษาไทย-2563'!K90</f>
        <v>2563</v>
      </c>
      <c r="L90" s="10"/>
      <c r="M90" s="10"/>
      <c r="N90" s="10"/>
      <c r="O90" s="10"/>
      <c r="P90" s="10"/>
      <c r="Q90" s="10"/>
    </row>
    <row r="91" spans="1:17" x14ac:dyDescent="0.45">
      <c r="A91" s="99" t="s">
        <v>69</v>
      </c>
      <c r="B91" s="100" t="s">
        <v>70</v>
      </c>
      <c r="C91" s="100"/>
      <c r="D91" s="100"/>
      <c r="E91" s="100"/>
      <c r="F91" s="86">
        <v>100</v>
      </c>
      <c r="G91" s="86">
        <v>100</v>
      </c>
      <c r="H91" s="86">
        <v>100</v>
      </c>
      <c r="I91" s="86">
        <v>100</v>
      </c>
      <c r="J91" s="86">
        <v>100</v>
      </c>
      <c r="K91" s="86">
        <v>100</v>
      </c>
      <c r="L91" s="69"/>
      <c r="M91" s="69"/>
      <c r="N91" s="69"/>
      <c r="O91" s="69"/>
      <c r="P91" s="69"/>
      <c r="Q91" s="69"/>
    </row>
    <row r="92" spans="1:17" x14ac:dyDescent="0.45">
      <c r="A92" s="99" t="s">
        <v>71</v>
      </c>
      <c r="B92" s="100" t="s">
        <v>70</v>
      </c>
      <c r="C92" s="100"/>
      <c r="D92" s="100"/>
      <c r="E92" s="100"/>
      <c r="F92" s="86">
        <v>100</v>
      </c>
      <c r="G92" s="86">
        <v>0</v>
      </c>
      <c r="H92" s="86">
        <v>100</v>
      </c>
      <c r="I92" s="86">
        <v>100</v>
      </c>
      <c r="J92" s="86">
        <v>100</v>
      </c>
      <c r="K92" s="86">
        <v>100</v>
      </c>
      <c r="L92" s="69"/>
      <c r="M92" s="69"/>
      <c r="N92" s="69"/>
      <c r="O92" s="69"/>
      <c r="P92" s="69"/>
      <c r="Q92" s="69"/>
    </row>
    <row r="93" spans="1:17" x14ac:dyDescent="0.45">
      <c r="A93" s="99" t="s">
        <v>72</v>
      </c>
      <c r="B93" s="100" t="s">
        <v>70</v>
      </c>
      <c r="C93" s="100"/>
      <c r="D93" s="100"/>
      <c r="E93" s="100"/>
      <c r="F93" s="86">
        <v>100</v>
      </c>
      <c r="G93" s="86">
        <v>0</v>
      </c>
      <c r="H93" s="86">
        <v>100</v>
      </c>
      <c r="I93" s="86">
        <v>100</v>
      </c>
      <c r="J93" s="86">
        <v>100</v>
      </c>
      <c r="K93" s="86">
        <v>100</v>
      </c>
      <c r="L93" s="69"/>
      <c r="M93" s="69"/>
      <c r="N93" s="69"/>
      <c r="O93" s="69"/>
      <c r="P93" s="69"/>
      <c r="Q93" s="69"/>
    </row>
    <row r="94" spans="1:17" x14ac:dyDescent="0.45">
      <c r="A94" s="99" t="s">
        <v>73</v>
      </c>
      <c r="B94" s="100" t="s">
        <v>74</v>
      </c>
      <c r="C94" s="100"/>
      <c r="D94" s="100"/>
      <c r="E94" s="100"/>
      <c r="F94" s="86">
        <v>100</v>
      </c>
      <c r="G94" s="86">
        <v>100</v>
      </c>
      <c r="H94" s="86">
        <v>100</v>
      </c>
      <c r="I94" s="86">
        <v>100</v>
      </c>
      <c r="J94" s="86">
        <v>100</v>
      </c>
      <c r="K94" s="86">
        <v>100</v>
      </c>
      <c r="L94" s="69"/>
      <c r="M94" s="69"/>
      <c r="N94" s="69"/>
      <c r="O94" s="69"/>
      <c r="P94" s="69"/>
      <c r="Q94" s="69"/>
    </row>
    <row r="95" spans="1:17" x14ac:dyDescent="0.45">
      <c r="A95" s="99" t="s">
        <v>75</v>
      </c>
      <c r="B95" s="100" t="s">
        <v>74</v>
      </c>
      <c r="C95" s="100"/>
      <c r="D95" s="100"/>
      <c r="E95" s="100"/>
      <c r="F95" s="86">
        <v>100</v>
      </c>
      <c r="G95" s="86">
        <v>0</v>
      </c>
      <c r="H95" s="86">
        <v>100</v>
      </c>
      <c r="I95" s="86">
        <v>100</v>
      </c>
      <c r="J95" s="86">
        <v>100</v>
      </c>
      <c r="K95" s="86">
        <v>100</v>
      </c>
      <c r="L95" s="69"/>
      <c r="M95" s="69"/>
      <c r="N95" s="69"/>
      <c r="O95" s="69"/>
      <c r="P95" s="69"/>
      <c r="Q95" s="69"/>
    </row>
    <row r="96" spans="1:17" x14ac:dyDescent="0.45">
      <c r="A96" s="99" t="s">
        <v>76</v>
      </c>
      <c r="B96" s="74" t="s">
        <v>77</v>
      </c>
      <c r="C96" s="75"/>
      <c r="D96" s="75"/>
      <c r="E96" s="76"/>
      <c r="F96" s="86">
        <v>0</v>
      </c>
      <c r="G96" s="86">
        <v>0</v>
      </c>
      <c r="H96" s="86" t="s">
        <v>52</v>
      </c>
      <c r="I96" s="86" t="s">
        <v>52</v>
      </c>
      <c r="J96" s="86" t="s">
        <v>52</v>
      </c>
      <c r="K96" s="86" t="s">
        <v>52</v>
      </c>
      <c r="L96" s="69"/>
      <c r="M96" s="69"/>
      <c r="N96" s="69"/>
      <c r="O96" s="69"/>
      <c r="P96" s="69"/>
      <c r="Q96" s="69"/>
    </row>
    <row r="97" spans="1:17" x14ac:dyDescent="0.45">
      <c r="A97" s="99" t="s">
        <v>78</v>
      </c>
      <c r="B97" s="101" t="s">
        <v>79</v>
      </c>
      <c r="C97" s="101"/>
      <c r="D97" s="101"/>
      <c r="E97" s="101"/>
      <c r="F97" s="86">
        <v>0</v>
      </c>
      <c r="G97" s="86">
        <v>0</v>
      </c>
      <c r="H97" s="86" t="s">
        <v>52</v>
      </c>
      <c r="I97" s="86" t="s">
        <v>52</v>
      </c>
      <c r="J97" s="86" t="s">
        <v>52</v>
      </c>
      <c r="K97" s="86" t="s">
        <v>52</v>
      </c>
      <c r="L97" s="69"/>
      <c r="M97" s="69"/>
      <c r="N97" s="69"/>
      <c r="O97" s="69"/>
      <c r="P97" s="69"/>
      <c r="Q97" s="69"/>
    </row>
    <row r="98" spans="1:17" x14ac:dyDescent="0.45">
      <c r="A98" s="99" t="s">
        <v>80</v>
      </c>
      <c r="B98" s="101" t="s">
        <v>79</v>
      </c>
      <c r="C98" s="101"/>
      <c r="D98" s="101"/>
      <c r="E98" s="101"/>
      <c r="F98" s="86">
        <v>0</v>
      </c>
      <c r="G98" s="86">
        <v>0</v>
      </c>
      <c r="H98" s="86" t="s">
        <v>52</v>
      </c>
      <c r="I98" s="86" t="s">
        <v>52</v>
      </c>
      <c r="J98" s="86" t="s">
        <v>52</v>
      </c>
      <c r="K98" s="86" t="s">
        <v>52</v>
      </c>
      <c r="L98" s="69"/>
      <c r="M98" s="69"/>
      <c r="N98" s="69"/>
      <c r="O98" s="69"/>
      <c r="P98" s="69"/>
      <c r="Q98" s="69"/>
    </row>
    <row r="99" spans="1:17" x14ac:dyDescent="0.45">
      <c r="A99" s="70"/>
      <c r="B99" s="71"/>
      <c r="C99" s="72"/>
      <c r="D99" s="72"/>
      <c r="E99" s="73"/>
      <c r="F99" s="86">
        <v>0</v>
      </c>
      <c r="G99" s="86">
        <v>0</v>
      </c>
      <c r="H99" s="86" t="s">
        <v>52</v>
      </c>
      <c r="I99" s="86" t="s">
        <v>52</v>
      </c>
      <c r="J99" s="86" t="s">
        <v>52</v>
      </c>
      <c r="K99" s="86" t="s">
        <v>52</v>
      </c>
      <c r="L99" s="69"/>
      <c r="M99" s="69"/>
      <c r="N99" s="69"/>
      <c r="O99" s="69"/>
      <c r="P99" s="69"/>
      <c r="Q99" s="69"/>
    </row>
    <row r="100" spans="1:17" x14ac:dyDescent="0.45">
      <c r="A100" s="77" t="s">
        <v>56</v>
      </c>
      <c r="B100" s="78"/>
      <c r="C100" s="78"/>
      <c r="D100" s="78"/>
      <c r="E100" s="78"/>
      <c r="F100" s="102">
        <f t="shared" ref="F100:J100" si="17">SUM(F91:F99)</f>
        <v>500</v>
      </c>
      <c r="G100" s="102">
        <f t="shared" si="17"/>
        <v>200</v>
      </c>
      <c r="H100" s="87">
        <f t="shared" si="17"/>
        <v>500</v>
      </c>
      <c r="I100" s="87">
        <f t="shared" si="17"/>
        <v>500</v>
      </c>
      <c r="J100" s="87">
        <f t="shared" si="17"/>
        <v>500</v>
      </c>
      <c r="K100" s="87">
        <f>SUM(K91:K99)</f>
        <v>500</v>
      </c>
      <c r="L100" s="81"/>
      <c r="M100" s="81"/>
      <c r="N100" s="81"/>
      <c r="O100" s="81"/>
      <c r="P100" s="81"/>
      <c r="Q100" s="81"/>
    </row>
    <row r="101" spans="1:17" s="83" customFormat="1" x14ac:dyDescent="0.45">
      <c r="A101" s="103"/>
      <c r="B101" s="104"/>
      <c r="C101" s="104"/>
      <c r="D101" s="104"/>
      <c r="E101" s="104"/>
      <c r="F101" s="105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s="83" customFormat="1" x14ac:dyDescent="0.45">
      <c r="A102" s="103"/>
      <c r="B102" s="104"/>
      <c r="C102" s="104"/>
      <c r="D102" s="104"/>
      <c r="E102" s="104"/>
      <c r="F102" s="105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s="83" customFormat="1" x14ac:dyDescent="0.45">
      <c r="A103" s="103"/>
      <c r="B103" s="104"/>
      <c r="C103" s="104"/>
      <c r="D103" s="104"/>
      <c r="E103" s="104"/>
      <c r="F103" s="105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s="83" customFormat="1" x14ac:dyDescent="0.45">
      <c r="A104" s="103"/>
      <c r="B104" s="104"/>
      <c r="C104" s="104"/>
      <c r="D104" s="104"/>
      <c r="E104" s="104"/>
      <c r="F104" s="105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s="83" customFormat="1" x14ac:dyDescent="0.45">
      <c r="A105" s="103"/>
      <c r="B105" s="104"/>
      <c r="C105" s="104"/>
      <c r="D105" s="104"/>
      <c r="E105" s="104"/>
      <c r="F105" s="105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s="83" customFormat="1" x14ac:dyDescent="0.45">
      <c r="A106" s="103"/>
      <c r="B106" s="104"/>
      <c r="C106" s="104"/>
      <c r="D106" s="104"/>
      <c r="E106" s="104"/>
      <c r="F106" s="105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s="83" customFormat="1" x14ac:dyDescent="0.45">
      <c r="A107" s="103"/>
      <c r="B107" s="106"/>
      <c r="C107" s="106"/>
      <c r="D107" s="106"/>
      <c r="E107" s="106"/>
      <c r="F107" s="105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s="83" customFormat="1" x14ac:dyDescent="0.45">
      <c r="A108" s="103"/>
      <c r="B108" s="106"/>
      <c r="C108" s="106"/>
      <c r="D108" s="106"/>
      <c r="E108" s="106"/>
      <c r="F108" s="105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s="83" customFormat="1" x14ac:dyDescent="0.45">
      <c r="A109" s="103"/>
      <c r="B109" s="106"/>
      <c r="C109" s="106"/>
      <c r="D109" s="106"/>
      <c r="E109" s="106"/>
      <c r="F109" s="105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s="83" customFormat="1" x14ac:dyDescent="0.45">
      <c r="A110" s="88"/>
      <c r="B110" s="61"/>
      <c r="C110" s="61"/>
      <c r="D110" s="61"/>
      <c r="E110" s="61"/>
      <c r="F110" s="107"/>
      <c r="G110" s="107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2" spans="1:17" x14ac:dyDescent="0.45">
      <c r="A112" s="5" t="s">
        <v>81</v>
      </c>
    </row>
    <row r="114" spans="1:17" ht="23.25" x14ac:dyDescent="0.5">
      <c r="A114" s="1" t="str">
        <f>'[1]ม.3 ภาษาไทย-2563'!A114:M114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7" ht="23.25" x14ac:dyDescent="0.5">
      <c r="A115" s="6" t="s">
        <v>59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83"/>
      <c r="O115" s="83"/>
      <c r="P115" s="83"/>
      <c r="Q115" s="83"/>
    </row>
    <row r="116" spans="1:17" ht="23.25" x14ac:dyDescent="0.5">
      <c r="A116" s="12" t="s">
        <v>40</v>
      </c>
      <c r="B116" s="1" t="s">
        <v>82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4"/>
      <c r="O116" s="4"/>
      <c r="P116" s="4"/>
      <c r="Q116" s="4"/>
    </row>
    <row r="117" spans="1:17" ht="23.25" x14ac:dyDescent="0.5">
      <c r="A117" s="84"/>
      <c r="B117" s="6" t="str">
        <f>'[1]ม.3 ภาษาไทย-2563'!B117:M117</f>
        <v>ระหว่างปีการศึกษา 2558-2563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  <c r="N117" s="4"/>
      <c r="O117" s="4"/>
      <c r="P117" s="4"/>
      <c r="Q117" s="4"/>
    </row>
    <row r="118" spans="1:17" ht="23.25" x14ac:dyDescent="0.5">
      <c r="A118" s="15"/>
      <c r="B118" s="85" t="s">
        <v>13</v>
      </c>
      <c r="C118" s="85"/>
      <c r="D118" s="85"/>
      <c r="E118" s="85"/>
      <c r="F118" s="85"/>
      <c r="G118" s="85"/>
      <c r="H118" s="85" t="s">
        <v>14</v>
      </c>
      <c r="I118" s="85"/>
      <c r="J118" s="85"/>
      <c r="K118" s="85"/>
      <c r="L118" s="85"/>
      <c r="M118" s="85"/>
      <c r="N118" s="4"/>
      <c r="O118" s="4"/>
      <c r="P118" s="4"/>
      <c r="Q118" s="10"/>
    </row>
    <row r="119" spans="1:17" ht="23.25" x14ac:dyDescent="0.5">
      <c r="A119" s="19"/>
      <c r="B119" s="35">
        <f>'[1]ม.3 ภาษาไทย-2563'!B119</f>
        <v>2558</v>
      </c>
      <c r="C119" s="35">
        <f>'[1]ม.3 ภาษาไทย-2563'!C119</f>
        <v>2559</v>
      </c>
      <c r="D119" s="35">
        <f>'[1]ม.3 ภาษาไทย-2563'!D119</f>
        <v>2560</v>
      </c>
      <c r="E119" s="35">
        <f>'[1]ม.3 ภาษาไทย-2563'!E119</f>
        <v>2561</v>
      </c>
      <c r="F119" s="35">
        <f>'[1]ม.3 ภาษาไทย-2563'!F119</f>
        <v>2562</v>
      </c>
      <c r="G119" s="35">
        <f>'[1]ม.3 ภาษาไทย-2563'!G119</f>
        <v>2563</v>
      </c>
      <c r="H119" s="35">
        <f>'[1]ม.3 ภาษาไทย-2563'!H119</f>
        <v>2558</v>
      </c>
      <c r="I119" s="35">
        <f>'[1]ม.3 ภาษาไทย-2563'!I119</f>
        <v>2559</v>
      </c>
      <c r="J119" s="35">
        <f>'[1]ม.3 ภาษาไทย-2563'!J119</f>
        <v>2560</v>
      </c>
      <c r="K119" s="35">
        <f>'[1]ม.3 ภาษาไทย-2563'!K119</f>
        <v>2561</v>
      </c>
      <c r="L119" s="35">
        <f>'[1]ม.3 ภาษาไทย-2563'!L119</f>
        <v>2562</v>
      </c>
      <c r="M119" s="35">
        <f>'[1]ม.3 ภาษาไทย-2563'!M119</f>
        <v>2563</v>
      </c>
      <c r="N119" s="10"/>
      <c r="O119" s="10"/>
      <c r="P119" s="10"/>
      <c r="Q119" s="10"/>
    </row>
    <row r="120" spans="1:17" x14ac:dyDescent="0.45">
      <c r="A120" s="99" t="s">
        <v>69</v>
      </c>
      <c r="B120" s="86">
        <v>33.840000000000003</v>
      </c>
      <c r="C120" s="86">
        <v>40.1</v>
      </c>
      <c r="D120" s="86">
        <v>33.68</v>
      </c>
      <c r="E120" s="86">
        <v>29.71</v>
      </c>
      <c r="F120" s="86">
        <v>39.22</v>
      </c>
      <c r="G120" s="86">
        <v>43.1</v>
      </c>
      <c r="H120" s="86">
        <v>30.63</v>
      </c>
      <c r="I120" s="86">
        <v>34.4</v>
      </c>
      <c r="J120" s="86">
        <v>30.95</v>
      </c>
      <c r="K120" s="86">
        <v>27.48</v>
      </c>
      <c r="L120" s="86">
        <v>32.799999999999997</v>
      </c>
      <c r="M120" s="86">
        <v>35.79</v>
      </c>
      <c r="N120" s="69"/>
      <c r="O120" s="69"/>
      <c r="P120" s="69"/>
      <c r="Q120" s="69"/>
    </row>
    <row r="121" spans="1:17" x14ac:dyDescent="0.45">
      <c r="A121" s="99" t="s">
        <v>71</v>
      </c>
      <c r="B121" s="86">
        <v>40.9</v>
      </c>
      <c r="C121" s="86">
        <v>39.17</v>
      </c>
      <c r="D121" s="86">
        <v>35.24</v>
      </c>
      <c r="E121" s="86">
        <v>37.79</v>
      </c>
      <c r="F121" s="86">
        <v>44.46</v>
      </c>
      <c r="G121" s="86">
        <v>39.22</v>
      </c>
      <c r="H121" s="86">
        <v>33.78</v>
      </c>
      <c r="I121" s="86">
        <v>34.049999999999997</v>
      </c>
      <c r="J121" s="86">
        <v>31.82</v>
      </c>
      <c r="K121" s="86">
        <v>33.67</v>
      </c>
      <c r="L121" s="86">
        <v>37.01</v>
      </c>
      <c r="M121" s="86">
        <v>34.29</v>
      </c>
      <c r="N121" s="69"/>
      <c r="O121" s="69"/>
      <c r="P121" s="69"/>
      <c r="Q121" s="69"/>
    </row>
    <row r="122" spans="1:17" x14ac:dyDescent="0.45">
      <c r="A122" s="99" t="s">
        <v>72</v>
      </c>
      <c r="B122" s="86">
        <v>32.29</v>
      </c>
      <c r="C122" s="86">
        <v>27.8</v>
      </c>
      <c r="D122" s="86">
        <v>33.83</v>
      </c>
      <c r="E122" s="86">
        <v>32.14</v>
      </c>
      <c r="F122" s="86">
        <v>38.82</v>
      </c>
      <c r="G122" s="86">
        <v>34.33</v>
      </c>
      <c r="H122" s="86">
        <v>30</v>
      </c>
      <c r="I122" s="86">
        <v>26.64</v>
      </c>
      <c r="J122" s="86">
        <v>30.13</v>
      </c>
      <c r="K122" s="86">
        <v>30.11</v>
      </c>
      <c r="L122" s="86">
        <v>33.07</v>
      </c>
      <c r="M122" s="86">
        <v>30.21</v>
      </c>
      <c r="N122" s="69"/>
      <c r="O122" s="69"/>
      <c r="P122" s="69"/>
      <c r="Q122" s="69"/>
    </row>
    <row r="123" spans="1:17" x14ac:dyDescent="0.45">
      <c r="A123" s="99" t="s">
        <v>73</v>
      </c>
      <c r="B123" s="86">
        <v>46.3</v>
      </c>
      <c r="C123" s="86">
        <v>40.19</v>
      </c>
      <c r="D123" s="86">
        <v>33.770000000000003</v>
      </c>
      <c r="E123" s="86">
        <v>42.36</v>
      </c>
      <c r="F123" s="86">
        <v>56.38</v>
      </c>
      <c r="G123" s="86">
        <v>54.72</v>
      </c>
      <c r="H123" s="86">
        <v>34.44</v>
      </c>
      <c r="I123" s="86">
        <v>30.99</v>
      </c>
      <c r="J123" s="86">
        <v>32.28</v>
      </c>
      <c r="K123" s="86">
        <v>36.020000000000003</v>
      </c>
      <c r="L123" s="86">
        <v>42.95</v>
      </c>
      <c r="M123" s="86">
        <v>47</v>
      </c>
      <c r="N123" s="69"/>
      <c r="O123" s="69"/>
      <c r="P123" s="69"/>
      <c r="Q123" s="69"/>
    </row>
    <row r="124" spans="1:17" x14ac:dyDescent="0.45">
      <c r="A124" s="99" t="s">
        <v>75</v>
      </c>
      <c r="B124" s="86">
        <v>32.65</v>
      </c>
      <c r="C124" s="86">
        <v>35.31</v>
      </c>
      <c r="D124" s="86">
        <v>29.1</v>
      </c>
      <c r="E124" s="86">
        <v>21.27</v>
      </c>
      <c r="F124" s="86">
        <v>24.64</v>
      </c>
      <c r="G124" s="86">
        <v>42.17</v>
      </c>
      <c r="H124" s="86">
        <v>29.15</v>
      </c>
      <c r="I124" s="86">
        <v>32.58</v>
      </c>
      <c r="J124" s="86">
        <v>27.51</v>
      </c>
      <c r="K124" s="86">
        <v>22.36</v>
      </c>
      <c r="L124" s="86">
        <v>23.6</v>
      </c>
      <c r="M124" s="86">
        <v>35.17</v>
      </c>
      <c r="N124" s="69"/>
      <c r="O124" s="69"/>
      <c r="P124" s="69"/>
      <c r="Q124" s="69"/>
    </row>
    <row r="125" spans="1:17" x14ac:dyDescent="0.45">
      <c r="A125" s="99" t="s">
        <v>76</v>
      </c>
      <c r="B125" s="86">
        <v>0</v>
      </c>
      <c r="C125" s="86">
        <v>0</v>
      </c>
      <c r="D125" s="86">
        <v>0</v>
      </c>
      <c r="E125" s="86">
        <v>0</v>
      </c>
      <c r="F125" s="86">
        <v>0</v>
      </c>
      <c r="G125" s="86"/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/>
      <c r="N125" s="69"/>
      <c r="O125" s="69"/>
      <c r="P125" s="69"/>
      <c r="Q125" s="69"/>
    </row>
    <row r="126" spans="1:17" x14ac:dyDescent="0.45">
      <c r="A126" s="99" t="s">
        <v>78</v>
      </c>
      <c r="B126" s="86">
        <v>0</v>
      </c>
      <c r="C126" s="86">
        <v>0</v>
      </c>
      <c r="D126" s="86">
        <v>0</v>
      </c>
      <c r="E126" s="86">
        <v>0</v>
      </c>
      <c r="F126" s="86">
        <v>0</v>
      </c>
      <c r="G126" s="86"/>
      <c r="H126" s="86">
        <v>0</v>
      </c>
      <c r="I126" s="86">
        <v>0</v>
      </c>
      <c r="J126" s="86">
        <v>0</v>
      </c>
      <c r="K126" s="86">
        <v>0</v>
      </c>
      <c r="L126" s="86">
        <v>0</v>
      </c>
      <c r="M126" s="86"/>
      <c r="N126" s="69"/>
      <c r="O126" s="69"/>
      <c r="P126" s="69"/>
      <c r="Q126" s="69"/>
    </row>
    <row r="127" spans="1:17" x14ac:dyDescent="0.45">
      <c r="A127" s="99" t="s">
        <v>80</v>
      </c>
      <c r="B127" s="86">
        <v>0</v>
      </c>
      <c r="C127" s="86">
        <v>0</v>
      </c>
      <c r="D127" s="86">
        <v>0</v>
      </c>
      <c r="E127" s="86">
        <v>0</v>
      </c>
      <c r="F127" s="86">
        <v>0</v>
      </c>
      <c r="G127" s="86"/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/>
      <c r="N127" s="69"/>
      <c r="O127" s="69"/>
      <c r="P127" s="69"/>
      <c r="Q127" s="69"/>
    </row>
    <row r="128" spans="1:17" x14ac:dyDescent="0.45">
      <c r="A128" s="70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69"/>
      <c r="O128" s="69"/>
      <c r="P128" s="69"/>
      <c r="Q128" s="69"/>
    </row>
    <row r="129" spans="1:17" x14ac:dyDescent="0.45">
      <c r="A129" s="77" t="s">
        <v>56</v>
      </c>
      <c r="B129" s="87">
        <f t="shared" ref="B129:M129" si="18">SUM(B120:B128)</f>
        <v>185.98</v>
      </c>
      <c r="C129" s="87">
        <f t="shared" si="18"/>
        <v>182.57</v>
      </c>
      <c r="D129" s="87">
        <f t="shared" si="18"/>
        <v>165.62</v>
      </c>
      <c r="E129" s="87">
        <f t="shared" si="18"/>
        <v>163.27000000000001</v>
      </c>
      <c r="F129" s="87">
        <f t="shared" si="18"/>
        <v>203.51999999999998</v>
      </c>
      <c r="G129" s="87">
        <f t="shared" si="18"/>
        <v>213.54000000000002</v>
      </c>
      <c r="H129" s="87">
        <f t="shared" si="18"/>
        <v>158</v>
      </c>
      <c r="I129" s="87">
        <f t="shared" si="18"/>
        <v>158.65999999999997</v>
      </c>
      <c r="J129" s="87">
        <f t="shared" si="18"/>
        <v>152.69</v>
      </c>
      <c r="K129" s="87">
        <f t="shared" si="18"/>
        <v>149.63999999999999</v>
      </c>
      <c r="L129" s="87">
        <f t="shared" si="18"/>
        <v>169.42999999999998</v>
      </c>
      <c r="M129" s="87">
        <f t="shared" si="18"/>
        <v>182.45999999999998</v>
      </c>
      <c r="N129" s="69"/>
      <c r="O129" s="69"/>
      <c r="P129" s="69"/>
      <c r="Q129" s="69"/>
    </row>
    <row r="130" spans="1:17" s="83" customFormat="1" x14ac:dyDescent="0.45">
      <c r="A130" s="103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s="83" customFormat="1" x14ac:dyDescent="0.45">
      <c r="A131" s="103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83" customFormat="1" x14ac:dyDescent="0.45">
      <c r="A132" s="103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1:17" s="83" customFormat="1" x14ac:dyDescent="0.45">
      <c r="A133" s="103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1:17" s="83" customFormat="1" x14ac:dyDescent="0.45">
      <c r="A134" s="103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1:17" s="83" customFormat="1" x14ac:dyDescent="0.45">
      <c r="A135" s="10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1:17" s="83" customFormat="1" x14ac:dyDescent="0.45">
      <c r="A136" s="10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1:17" s="83" customFormat="1" x14ac:dyDescent="0.45">
      <c r="A137" s="103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1:17" s="83" customFormat="1" x14ac:dyDescent="0.45">
      <c r="A138" s="103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1:17" s="83" customFormat="1" x14ac:dyDescent="0.45">
      <c r="A139" s="103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1:17" s="83" customFormat="1" x14ac:dyDescent="0.45">
      <c r="A140" s="10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1:17" s="83" customFormat="1" x14ac:dyDescent="0.45">
      <c r="H141" s="88"/>
      <c r="I141" s="88"/>
      <c r="J141" s="88"/>
      <c r="K141" s="88"/>
      <c r="L141" s="88"/>
    </row>
    <row r="142" spans="1:17" ht="23.25" x14ac:dyDescent="0.5">
      <c r="A142" s="1" t="str">
        <f>'[1]ม.3 ภาษาไทย-2563'!A114:M114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7" ht="23.25" x14ac:dyDescent="0.5">
      <c r="A143" s="6" t="s">
        <v>59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7" ht="23.25" x14ac:dyDescent="0.5">
      <c r="A144" s="12" t="s">
        <v>40</v>
      </c>
      <c r="B144" s="1" t="s">
        <v>82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23.25" x14ac:dyDescent="0.5">
      <c r="A145" s="84"/>
      <c r="B145" s="6" t="str">
        <f>'[1]ม.3 ภาษาไทย-2563'!B117:M117</f>
        <v>ระหว่างปีการศึกษา 2558-2563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23.25" x14ac:dyDescent="0.5">
      <c r="A146" s="15"/>
      <c r="B146" s="31" t="s">
        <v>15</v>
      </c>
      <c r="C146" s="32"/>
      <c r="D146" s="32"/>
      <c r="E146" s="32"/>
      <c r="F146" s="32"/>
      <c r="G146" s="33"/>
      <c r="H146" s="9" t="s">
        <v>16</v>
      </c>
      <c r="I146" s="9"/>
      <c r="J146" s="9"/>
      <c r="K146" s="9"/>
      <c r="L146" s="9"/>
      <c r="M146" s="9"/>
    </row>
    <row r="147" spans="1:13" ht="23.25" x14ac:dyDescent="0.5">
      <c r="A147" s="19"/>
      <c r="B147" s="35">
        <f>'[1]ม.3 ภาษาไทย-2563'!B119</f>
        <v>2558</v>
      </c>
      <c r="C147" s="35">
        <f>'[1]ม.3 ภาษาไทย-2563'!C119</f>
        <v>2559</v>
      </c>
      <c r="D147" s="35">
        <f>'[1]ม.3 ภาษาไทย-2563'!D119</f>
        <v>2560</v>
      </c>
      <c r="E147" s="35">
        <f>'[1]ม.3 ภาษาไทย-2563'!E119</f>
        <v>2561</v>
      </c>
      <c r="F147" s="35">
        <f>'[1]ม.3 ภาษาไทย-2563'!F119</f>
        <v>2562</v>
      </c>
      <c r="G147" s="35">
        <f>'[1]ม.3 ภาษาไทย-2563'!G119</f>
        <v>2563</v>
      </c>
      <c r="H147" s="35">
        <f>'[1]ม.3 ภาษาไทย-2563'!H119</f>
        <v>2558</v>
      </c>
      <c r="I147" s="35">
        <f>'[1]ม.3 ภาษาไทย-2563'!I119</f>
        <v>2559</v>
      </c>
      <c r="J147" s="35">
        <f>'[1]ม.3 ภาษาไทย-2563'!J119</f>
        <v>2560</v>
      </c>
      <c r="K147" s="35">
        <f>'[1]ม.3 ภาษาไทย-2563'!K119</f>
        <v>2561</v>
      </c>
      <c r="L147" s="35">
        <f>'[1]ม.3 ภาษาไทย-2563'!L119</f>
        <v>2562</v>
      </c>
      <c r="M147" s="35">
        <f>'[1]ม.3 ภาษาไทย-2563'!M119</f>
        <v>2563</v>
      </c>
    </row>
    <row r="148" spans="1:13" x14ac:dyDescent="0.45">
      <c r="A148" s="99" t="s">
        <v>69</v>
      </c>
      <c r="B148" s="86">
        <v>29.68</v>
      </c>
      <c r="C148" s="86">
        <v>33.07</v>
      </c>
      <c r="D148" s="86">
        <v>30.25</v>
      </c>
      <c r="E148" s="86">
        <v>26.87</v>
      </c>
      <c r="F148" s="86">
        <v>32.369999999999997</v>
      </c>
      <c r="G148" s="86">
        <v>34.979999999999997</v>
      </c>
      <c r="H148" s="86">
        <v>30.1</v>
      </c>
      <c r="I148" s="86">
        <v>33.479999999999997</v>
      </c>
      <c r="J148" s="86">
        <v>30.47</v>
      </c>
      <c r="K148" s="86">
        <v>27.17</v>
      </c>
      <c r="L148" s="86">
        <v>32.6</v>
      </c>
      <c r="M148" s="86">
        <v>35.270000000000003</v>
      </c>
    </row>
    <row r="149" spans="1:13" x14ac:dyDescent="0.45">
      <c r="A149" s="99" t="s">
        <v>71</v>
      </c>
      <c r="B149" s="86">
        <v>32.57</v>
      </c>
      <c r="C149" s="86">
        <v>33.270000000000003</v>
      </c>
      <c r="D149" s="86">
        <v>31.36</v>
      </c>
      <c r="E149" s="86">
        <v>32.97</v>
      </c>
      <c r="F149" s="86">
        <v>36.43</v>
      </c>
      <c r="G149" s="86">
        <v>34.229999999999997</v>
      </c>
      <c r="H149" s="86">
        <v>33.130000000000003</v>
      </c>
      <c r="I149" s="86">
        <v>33.71</v>
      </c>
      <c r="J149" s="86">
        <v>31.7</v>
      </c>
      <c r="K149" s="86">
        <v>33.409999999999997</v>
      </c>
      <c r="L149" s="86">
        <v>36.79</v>
      </c>
      <c r="M149" s="86">
        <v>34.42</v>
      </c>
    </row>
    <row r="150" spans="1:13" x14ac:dyDescent="0.45">
      <c r="A150" s="99" t="s">
        <v>72</v>
      </c>
      <c r="B150" s="86">
        <v>29.42</v>
      </c>
      <c r="C150" s="86">
        <v>26.41</v>
      </c>
      <c r="D150" s="86">
        <v>29.46</v>
      </c>
      <c r="E150" s="86">
        <v>29.51</v>
      </c>
      <c r="F150" s="86">
        <v>32.07</v>
      </c>
      <c r="G150" s="86">
        <v>30.41</v>
      </c>
      <c r="H150" s="86">
        <v>29.91</v>
      </c>
      <c r="I150" s="86">
        <v>26.81</v>
      </c>
      <c r="J150" s="86">
        <v>29.86</v>
      </c>
      <c r="K150" s="86">
        <v>29.85</v>
      </c>
      <c r="L150" s="86">
        <v>32.299999999999997</v>
      </c>
      <c r="M150" s="86">
        <v>30.67</v>
      </c>
    </row>
    <row r="151" spans="1:13" x14ac:dyDescent="0.45">
      <c r="A151" s="99" t="s">
        <v>73</v>
      </c>
      <c r="B151" s="86">
        <v>30.99</v>
      </c>
      <c r="C151" s="86">
        <v>29.37</v>
      </c>
      <c r="D151" s="86">
        <v>32.67</v>
      </c>
      <c r="E151" s="86">
        <v>34.74</v>
      </c>
      <c r="F151" s="86">
        <v>40.14</v>
      </c>
      <c r="G151" s="86">
        <v>45.44</v>
      </c>
      <c r="H151" s="86">
        <v>31.64</v>
      </c>
      <c r="I151" s="86">
        <v>29.9</v>
      </c>
      <c r="J151" s="86">
        <v>32.81</v>
      </c>
      <c r="K151" s="86">
        <v>35.159999999999997</v>
      </c>
      <c r="L151" s="86">
        <v>40.450000000000003</v>
      </c>
      <c r="M151" s="86">
        <v>45.63</v>
      </c>
    </row>
    <row r="152" spans="1:13" x14ac:dyDescent="0.45">
      <c r="A152" s="99" t="s">
        <v>75</v>
      </c>
      <c r="B152" s="86">
        <v>27.54</v>
      </c>
      <c r="C152" s="86">
        <v>31.97</v>
      </c>
      <c r="D152" s="86">
        <v>27.01</v>
      </c>
      <c r="E152" s="86">
        <v>22.39</v>
      </c>
      <c r="F152" s="86">
        <v>23.92</v>
      </c>
      <c r="G152" s="86">
        <v>34.65</v>
      </c>
      <c r="H152" s="86">
        <v>27.65</v>
      </c>
      <c r="I152" s="86">
        <v>32.270000000000003</v>
      </c>
      <c r="J152" s="86">
        <v>27.37</v>
      </c>
      <c r="K152" s="86">
        <v>22.64</v>
      </c>
      <c r="L152" s="86">
        <v>24.1</v>
      </c>
      <c r="M152" s="86">
        <v>34.840000000000003</v>
      </c>
    </row>
    <row r="153" spans="1:13" x14ac:dyDescent="0.45">
      <c r="A153" s="99" t="s">
        <v>76</v>
      </c>
      <c r="B153" s="86">
        <v>0</v>
      </c>
      <c r="C153" s="86">
        <v>0</v>
      </c>
      <c r="D153" s="86">
        <v>0</v>
      </c>
      <c r="E153" s="86">
        <v>0</v>
      </c>
      <c r="F153" s="86">
        <v>0</v>
      </c>
      <c r="G153" s="86"/>
      <c r="H153" s="86">
        <v>0</v>
      </c>
      <c r="I153" s="86">
        <v>0</v>
      </c>
      <c r="J153" s="86">
        <v>0</v>
      </c>
      <c r="K153" s="86">
        <v>0</v>
      </c>
      <c r="L153" s="86" t="s">
        <v>52</v>
      </c>
      <c r="M153" s="86"/>
    </row>
    <row r="154" spans="1:13" x14ac:dyDescent="0.45">
      <c r="A154" s="99" t="s">
        <v>78</v>
      </c>
      <c r="B154" s="86">
        <v>0</v>
      </c>
      <c r="C154" s="86">
        <v>0</v>
      </c>
      <c r="D154" s="86">
        <v>0</v>
      </c>
      <c r="E154" s="86">
        <v>0</v>
      </c>
      <c r="F154" s="86">
        <v>0</v>
      </c>
      <c r="G154" s="86"/>
      <c r="H154" s="86">
        <v>0</v>
      </c>
      <c r="I154" s="86">
        <v>0</v>
      </c>
      <c r="J154" s="86">
        <v>0</v>
      </c>
      <c r="K154" s="86">
        <v>0</v>
      </c>
      <c r="L154" s="86">
        <v>0</v>
      </c>
      <c r="M154" s="86"/>
    </row>
    <row r="155" spans="1:13" x14ac:dyDescent="0.45">
      <c r="A155" s="99" t="s">
        <v>80</v>
      </c>
      <c r="B155" s="86">
        <v>0</v>
      </c>
      <c r="C155" s="86">
        <v>0</v>
      </c>
      <c r="D155" s="86">
        <v>0</v>
      </c>
      <c r="E155" s="86">
        <v>0</v>
      </c>
      <c r="F155" s="86">
        <v>0</v>
      </c>
      <c r="G155" s="86"/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/>
    </row>
    <row r="156" spans="1:13" x14ac:dyDescent="0.45">
      <c r="A156" s="70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</row>
    <row r="157" spans="1:13" x14ac:dyDescent="0.45">
      <c r="A157" s="77" t="s">
        <v>56</v>
      </c>
      <c r="B157" s="87">
        <f t="shared" ref="B157:M157" si="19">SUM(B148:B156)</f>
        <v>150.19999999999999</v>
      </c>
      <c r="C157" s="87">
        <f t="shared" si="19"/>
        <v>154.09</v>
      </c>
      <c r="D157" s="87">
        <f t="shared" si="19"/>
        <v>150.75</v>
      </c>
      <c r="E157" s="87">
        <f t="shared" si="19"/>
        <v>146.48000000000002</v>
      </c>
      <c r="F157" s="87">
        <f t="shared" si="19"/>
        <v>164.93</v>
      </c>
      <c r="G157" s="87">
        <f t="shared" si="19"/>
        <v>179.71</v>
      </c>
      <c r="H157" s="87">
        <f t="shared" si="19"/>
        <v>152.43</v>
      </c>
      <c r="I157" s="87">
        <f t="shared" si="19"/>
        <v>156.17000000000002</v>
      </c>
      <c r="J157" s="87">
        <f t="shared" si="19"/>
        <v>152.21</v>
      </c>
      <c r="K157" s="87">
        <f t="shared" si="19"/>
        <v>148.23000000000002</v>
      </c>
      <c r="L157" s="87">
        <f t="shared" si="19"/>
        <v>166.23999999999998</v>
      </c>
      <c r="M157" s="87">
        <f t="shared" si="19"/>
        <v>180.83</v>
      </c>
    </row>
    <row r="158" spans="1:13" s="83" customFormat="1" x14ac:dyDescent="0.45">
      <c r="A158" s="103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13" s="83" customFormat="1" x14ac:dyDescent="0.45">
      <c r="A159" s="103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s="83" customFormat="1" x14ac:dyDescent="0.45">
      <c r="A160" s="103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7" s="83" customFormat="1" x14ac:dyDescent="0.45">
      <c r="A161" s="103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1:17" s="83" customFormat="1" x14ac:dyDescent="0.45">
      <c r="A162" s="88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7" s="83" customFormat="1" x14ac:dyDescent="0.45">
      <c r="H163" s="88"/>
      <c r="I163" s="88"/>
      <c r="J163" s="88"/>
      <c r="K163" s="88"/>
      <c r="L163" s="88"/>
    </row>
    <row r="164" spans="1:17" s="83" customFormat="1" x14ac:dyDescent="0.45">
      <c r="H164" s="88"/>
      <c r="I164" s="88"/>
      <c r="J164" s="88"/>
      <c r="K164" s="88"/>
      <c r="L164" s="88"/>
    </row>
    <row r="171" spans="1:17" ht="6.75" customHeight="1" x14ac:dyDescent="0.45"/>
    <row r="174" spans="1:17" x14ac:dyDescent="0.45">
      <c r="A174" s="83"/>
      <c r="B174" s="89" t="s">
        <v>18</v>
      </c>
      <c r="C174" s="89"/>
      <c r="D174" s="89"/>
      <c r="E174" s="89"/>
      <c r="F174" s="89"/>
      <c r="G174" s="89" t="s">
        <v>21</v>
      </c>
      <c r="H174" s="89"/>
      <c r="I174" s="89"/>
      <c r="J174" s="89"/>
      <c r="K174" s="89"/>
      <c r="L174" s="89" t="s">
        <v>24</v>
      </c>
      <c r="M174" s="89"/>
      <c r="N174" s="89"/>
      <c r="O174" s="89"/>
      <c r="P174" s="89"/>
      <c r="Q174" s="108"/>
    </row>
    <row r="175" spans="1:17" x14ac:dyDescent="0.45">
      <c r="A175" s="83"/>
      <c r="B175" s="90">
        <f>C147</f>
        <v>2559</v>
      </c>
      <c r="C175" s="90">
        <f>D147</f>
        <v>2560</v>
      </c>
      <c r="D175" s="90">
        <f>E147</f>
        <v>2561</v>
      </c>
      <c r="E175" s="90">
        <f>F147</f>
        <v>2562</v>
      </c>
      <c r="F175" s="90">
        <f>G147</f>
        <v>2563</v>
      </c>
      <c r="G175" s="90">
        <f>B175</f>
        <v>2559</v>
      </c>
      <c r="H175" s="90">
        <f t="shared" ref="H175:K175" si="20">C175</f>
        <v>2560</v>
      </c>
      <c r="I175" s="90">
        <f t="shared" si="20"/>
        <v>2561</v>
      </c>
      <c r="J175" s="90">
        <f t="shared" si="20"/>
        <v>2562</v>
      </c>
      <c r="K175" s="90">
        <f t="shared" si="20"/>
        <v>2563</v>
      </c>
      <c r="L175" s="90">
        <f>B175</f>
        <v>2559</v>
      </c>
      <c r="M175" s="90">
        <f t="shared" ref="M175:P175" si="21">C175</f>
        <v>2560</v>
      </c>
      <c r="N175" s="90">
        <f t="shared" si="21"/>
        <v>2561</v>
      </c>
      <c r="O175" s="90">
        <f t="shared" si="21"/>
        <v>2562</v>
      </c>
      <c r="P175" s="90">
        <f t="shared" si="21"/>
        <v>2563</v>
      </c>
      <c r="Q175" s="88"/>
    </row>
    <row r="176" spans="1:17" x14ac:dyDescent="0.45">
      <c r="A176" s="83" t="str">
        <f>A7</f>
        <v>ระดับโรงเรียน</v>
      </c>
      <c r="B176" s="92">
        <f t="shared" ref="B176:F179" si="22">B16</f>
        <v>72</v>
      </c>
      <c r="C176" s="92">
        <f t="shared" si="22"/>
        <v>90</v>
      </c>
      <c r="D176" s="92">
        <f t="shared" si="22"/>
        <v>90</v>
      </c>
      <c r="E176" s="92">
        <f t="shared" si="22"/>
        <v>84</v>
      </c>
      <c r="F176" s="92">
        <f t="shared" si="22"/>
        <v>88</v>
      </c>
      <c r="G176" s="92">
        <f t="shared" ref="G176:K179" si="23">C36</f>
        <v>10</v>
      </c>
      <c r="H176" s="92">
        <f t="shared" si="23"/>
        <v>12</v>
      </c>
      <c r="I176" s="92">
        <f t="shared" si="23"/>
        <v>10</v>
      </c>
      <c r="J176" s="92">
        <f t="shared" si="23"/>
        <v>6</v>
      </c>
      <c r="K176" s="92">
        <f t="shared" si="23"/>
        <v>12.5</v>
      </c>
      <c r="L176" s="92">
        <f t="shared" ref="L176:P179" si="24">C45</f>
        <v>36.53</v>
      </c>
      <c r="M176" s="92">
        <f t="shared" si="24"/>
        <v>33.67</v>
      </c>
      <c r="N176" s="92">
        <f t="shared" si="24"/>
        <v>32.270000000000003</v>
      </c>
      <c r="O176" s="92">
        <f t="shared" si="24"/>
        <v>39.840000000000003</v>
      </c>
      <c r="P176" s="92">
        <f t="shared" si="24"/>
        <v>40.43</v>
      </c>
      <c r="Q176" s="43"/>
    </row>
    <row r="177" spans="1:17" x14ac:dyDescent="0.45">
      <c r="A177" s="83" t="str">
        <f>A8</f>
        <v>ระดับจังหวัด</v>
      </c>
      <c r="B177" s="92">
        <f t="shared" si="22"/>
        <v>92</v>
      </c>
      <c r="C177" s="92">
        <f t="shared" si="22"/>
        <v>96</v>
      </c>
      <c r="D177" s="92">
        <f t="shared" si="22"/>
        <v>94</v>
      </c>
      <c r="E177" s="92">
        <f t="shared" si="22"/>
        <v>100</v>
      </c>
      <c r="F177" s="92">
        <f t="shared" si="22"/>
        <v>98</v>
      </c>
      <c r="G177" s="92">
        <f t="shared" si="23"/>
        <v>6</v>
      </c>
      <c r="H177" s="92">
        <f t="shared" si="23"/>
        <v>6</v>
      </c>
      <c r="I177" s="92">
        <f t="shared" si="23"/>
        <v>2</v>
      </c>
      <c r="J177" s="92">
        <f t="shared" si="23"/>
        <v>6</v>
      </c>
      <c r="K177" s="92">
        <f t="shared" si="23"/>
        <v>5</v>
      </c>
      <c r="L177" s="92">
        <f t="shared" si="24"/>
        <v>32.229999999999997</v>
      </c>
      <c r="M177" s="92">
        <f t="shared" si="24"/>
        <v>30.69</v>
      </c>
      <c r="N177" s="92">
        <f t="shared" si="24"/>
        <v>29.7</v>
      </c>
      <c r="O177" s="92">
        <f t="shared" si="24"/>
        <v>33.64</v>
      </c>
      <c r="P177" s="92">
        <f t="shared" si="24"/>
        <v>34.520000000000003</v>
      </c>
      <c r="Q177" s="43"/>
    </row>
    <row r="178" spans="1:17" x14ac:dyDescent="0.45">
      <c r="A178" s="83" t="str">
        <f>A9</f>
        <v>ระดับสังกัด</v>
      </c>
      <c r="B178" s="92">
        <f t="shared" si="22"/>
        <v>96</v>
      </c>
      <c r="C178" s="92">
        <f t="shared" si="22"/>
        <v>100</v>
      </c>
      <c r="D178" s="92">
        <f t="shared" si="22"/>
        <v>100</v>
      </c>
      <c r="E178" s="92">
        <f t="shared" si="22"/>
        <v>100</v>
      </c>
      <c r="F178" s="92">
        <f t="shared" si="22"/>
        <v>100</v>
      </c>
      <c r="G178" s="92">
        <f t="shared" si="23"/>
        <v>0</v>
      </c>
      <c r="H178" s="92">
        <f t="shared" si="23"/>
        <v>0</v>
      </c>
      <c r="I178" s="92">
        <f t="shared" si="23"/>
        <v>0</v>
      </c>
      <c r="J178" s="92">
        <f t="shared" si="23"/>
        <v>0</v>
      </c>
      <c r="K178" s="92">
        <f t="shared" si="23"/>
        <v>0</v>
      </c>
      <c r="L178" s="92">
        <f t="shared" si="24"/>
        <v>31.39</v>
      </c>
      <c r="M178" s="92">
        <f t="shared" si="24"/>
        <v>30.14</v>
      </c>
      <c r="N178" s="92">
        <f t="shared" si="24"/>
        <v>29.1</v>
      </c>
      <c r="O178" s="92">
        <f t="shared" si="24"/>
        <v>32.979999999999997</v>
      </c>
      <c r="P178" s="92">
        <f t="shared" si="24"/>
        <v>34.14</v>
      </c>
      <c r="Q178" s="43"/>
    </row>
    <row r="179" spans="1:17" x14ac:dyDescent="0.45">
      <c r="A179" s="83" t="str">
        <f>A10</f>
        <v>ระดับประเทศ</v>
      </c>
      <c r="B179" s="92">
        <f t="shared" si="22"/>
        <v>96</v>
      </c>
      <c r="C179" s="92">
        <f t="shared" si="22"/>
        <v>100</v>
      </c>
      <c r="D179" s="92">
        <f t="shared" si="22"/>
        <v>100</v>
      </c>
      <c r="E179" s="92">
        <f t="shared" si="22"/>
        <v>100</v>
      </c>
      <c r="F179" s="92">
        <f t="shared" si="22"/>
        <v>100</v>
      </c>
      <c r="G179" s="92">
        <f t="shared" si="23"/>
        <v>0</v>
      </c>
      <c r="H179" s="92">
        <f t="shared" si="23"/>
        <v>0</v>
      </c>
      <c r="I179" s="92">
        <f t="shared" si="23"/>
        <v>0</v>
      </c>
      <c r="J179" s="92">
        <f t="shared" si="23"/>
        <v>0</v>
      </c>
      <c r="K179" s="92">
        <f t="shared" si="23"/>
        <v>0</v>
      </c>
      <c r="L179" s="92">
        <f t="shared" si="24"/>
        <v>31.8</v>
      </c>
      <c r="M179" s="92">
        <f t="shared" si="24"/>
        <v>30.45</v>
      </c>
      <c r="N179" s="92">
        <f t="shared" si="24"/>
        <v>29.45</v>
      </c>
      <c r="O179" s="92">
        <f t="shared" si="24"/>
        <v>33.25</v>
      </c>
      <c r="P179" s="92">
        <f t="shared" si="24"/>
        <v>34.380000000000003</v>
      </c>
      <c r="Q179" s="43"/>
    </row>
    <row r="180" spans="1:17" x14ac:dyDescent="0.45">
      <c r="A180" s="83"/>
      <c r="B180" s="83"/>
      <c r="C180" s="83"/>
      <c r="D180" s="83"/>
      <c r="E180" s="83"/>
      <c r="F180" s="83"/>
      <c r="G180" s="83"/>
      <c r="H180" s="88"/>
      <c r="I180" s="88"/>
      <c r="J180" s="88"/>
      <c r="K180" s="88"/>
      <c r="L180" s="88"/>
      <c r="M180" s="83"/>
      <c r="N180" s="83"/>
      <c r="O180" s="83"/>
      <c r="P180" s="83"/>
      <c r="Q180" s="83"/>
    </row>
    <row r="181" spans="1:17" x14ac:dyDescent="0.45">
      <c r="A181" s="83"/>
      <c r="B181" s="83"/>
      <c r="C181" s="83"/>
      <c r="D181" s="83"/>
      <c r="E181" s="83"/>
      <c r="F181" s="83"/>
      <c r="G181" s="83"/>
      <c r="H181" s="88"/>
      <c r="I181" s="88"/>
      <c r="J181" s="88"/>
      <c r="K181" s="88"/>
      <c r="L181" s="88"/>
      <c r="M181" s="83"/>
      <c r="N181" s="83"/>
      <c r="O181" s="83"/>
      <c r="P181" s="83"/>
      <c r="Q181" s="83"/>
    </row>
    <row r="182" spans="1:17" x14ac:dyDescent="0.45">
      <c r="A182" s="83"/>
      <c r="B182" s="83"/>
      <c r="C182" s="83"/>
      <c r="D182" s="83"/>
      <c r="E182" s="83"/>
      <c r="F182" s="83"/>
      <c r="G182" s="83"/>
      <c r="H182" s="88"/>
      <c r="I182" s="88"/>
      <c r="J182" s="88"/>
      <c r="K182" s="88"/>
      <c r="L182" s="88"/>
      <c r="M182" s="83"/>
      <c r="N182" s="83"/>
      <c r="O182" s="83"/>
      <c r="P182" s="83"/>
      <c r="Q182" s="83"/>
    </row>
    <row r="183" spans="1:17" x14ac:dyDescent="0.45">
      <c r="B183" s="83"/>
      <c r="C183" s="83"/>
      <c r="D183" s="83"/>
      <c r="E183" s="83"/>
      <c r="F183" s="83"/>
      <c r="G183" s="83"/>
      <c r="H183" s="88"/>
      <c r="I183" s="88"/>
      <c r="J183" s="88"/>
      <c r="K183" s="88"/>
      <c r="L183" s="88"/>
      <c r="M183" s="83"/>
      <c r="N183" s="83"/>
      <c r="O183" s="83"/>
      <c r="P183" s="83"/>
      <c r="Q183" s="83"/>
    </row>
    <row r="184" spans="1:17" x14ac:dyDescent="0.45">
      <c r="B184" s="83"/>
      <c r="C184" s="83"/>
      <c r="D184" s="83"/>
      <c r="E184" s="83"/>
      <c r="F184" s="83"/>
      <c r="G184" s="83"/>
      <c r="H184" s="88"/>
      <c r="I184" s="88"/>
      <c r="J184" s="88"/>
      <c r="K184" s="88"/>
      <c r="L184" s="88"/>
      <c r="M184" s="83"/>
      <c r="N184" s="83"/>
      <c r="O184" s="83"/>
      <c r="P184" s="83"/>
      <c r="Q184" s="83"/>
    </row>
    <row r="185" spans="1:17" x14ac:dyDescent="0.45">
      <c r="B185" s="83"/>
      <c r="C185" s="83"/>
      <c r="D185" s="83"/>
      <c r="E185" s="83"/>
      <c r="F185" s="83"/>
      <c r="G185" s="83"/>
      <c r="H185" s="88"/>
      <c r="I185" s="88"/>
      <c r="J185" s="88"/>
      <c r="K185" s="88"/>
      <c r="L185" s="88"/>
      <c r="M185" s="83"/>
      <c r="N185" s="83"/>
      <c r="O185" s="83"/>
      <c r="P185" s="83"/>
      <c r="Q185" s="83"/>
    </row>
    <row r="186" spans="1:17" x14ac:dyDescent="0.45">
      <c r="B186" s="83"/>
      <c r="C186" s="83"/>
      <c r="D186" s="83"/>
      <c r="E186" s="83"/>
      <c r="F186" s="83"/>
      <c r="G186" s="83"/>
      <c r="H186" s="88"/>
      <c r="I186" s="88"/>
      <c r="J186" s="88"/>
      <c r="K186" s="88"/>
      <c r="L186" s="88"/>
      <c r="M186" s="83"/>
      <c r="N186" s="83"/>
      <c r="O186" s="83"/>
      <c r="P186" s="83"/>
      <c r="Q186" s="83"/>
    </row>
    <row r="187" spans="1:17" x14ac:dyDescent="0.45">
      <c r="B187" s="83"/>
      <c r="C187" s="83"/>
      <c r="D187" s="83"/>
      <c r="E187" s="83"/>
      <c r="F187" s="83"/>
      <c r="G187" s="83"/>
      <c r="H187" s="88"/>
      <c r="I187" s="88"/>
      <c r="J187" s="88"/>
      <c r="K187" s="88"/>
      <c r="L187" s="88"/>
      <c r="M187" s="83"/>
      <c r="N187" s="83"/>
      <c r="O187" s="83"/>
      <c r="P187" s="83"/>
      <c r="Q187" s="83"/>
    </row>
    <row r="188" spans="1:17" x14ac:dyDescent="0.45">
      <c r="B188" s="83"/>
      <c r="C188" s="83"/>
      <c r="D188" s="83"/>
      <c r="E188" s="83"/>
      <c r="F188" s="83"/>
      <c r="G188" s="83"/>
      <c r="H188" s="88"/>
      <c r="I188" s="88"/>
      <c r="J188" s="88"/>
      <c r="K188" s="88"/>
      <c r="L188" s="88"/>
      <c r="M188" s="83"/>
      <c r="N188" s="83"/>
      <c r="O188" s="83"/>
      <c r="P188" s="83"/>
      <c r="Q188" s="83"/>
    </row>
    <row r="189" spans="1:17" x14ac:dyDescent="0.45">
      <c r="B189" s="83"/>
      <c r="C189" s="83"/>
      <c r="D189" s="83"/>
      <c r="E189" s="83"/>
      <c r="F189" s="83"/>
      <c r="G189" s="83"/>
      <c r="H189" s="88"/>
      <c r="I189" s="88"/>
      <c r="J189" s="88"/>
      <c r="K189" s="88"/>
      <c r="L189" s="88"/>
      <c r="M189" s="83"/>
      <c r="N189" s="83"/>
      <c r="O189" s="83"/>
      <c r="P189" s="83"/>
      <c r="Q189" s="83"/>
    </row>
    <row r="190" spans="1:17" x14ac:dyDescent="0.45">
      <c r="B190" s="83"/>
      <c r="C190" s="83"/>
      <c r="D190" s="83"/>
      <c r="E190" s="83"/>
      <c r="F190" s="83"/>
      <c r="G190" s="83"/>
      <c r="H190" s="88"/>
      <c r="I190" s="88"/>
      <c r="J190" s="88"/>
      <c r="K190" s="88"/>
      <c r="L190" s="88"/>
      <c r="M190" s="83"/>
      <c r="N190" s="83"/>
      <c r="O190" s="83"/>
      <c r="P190" s="83"/>
      <c r="Q190" s="83"/>
    </row>
    <row r="191" spans="1:17" x14ac:dyDescent="0.45">
      <c r="B191" s="83"/>
      <c r="C191" s="83"/>
      <c r="D191" s="83"/>
      <c r="E191" s="83"/>
      <c r="F191" s="83"/>
      <c r="G191" s="83"/>
      <c r="H191" s="88"/>
      <c r="I191" s="88"/>
      <c r="J191" s="88"/>
      <c r="K191" s="88"/>
      <c r="L191" s="88"/>
      <c r="M191" s="83"/>
      <c r="N191" s="83"/>
      <c r="O191" s="83"/>
      <c r="P191" s="83"/>
      <c r="Q191" s="83"/>
    </row>
    <row r="192" spans="1:17" x14ac:dyDescent="0.45">
      <c r="B192" s="83"/>
      <c r="C192" s="83"/>
      <c r="D192" s="83"/>
      <c r="E192" s="83"/>
      <c r="F192" s="83"/>
      <c r="G192" s="83"/>
      <c r="H192" s="88"/>
      <c r="I192" s="88"/>
      <c r="J192" s="88"/>
      <c r="K192" s="88"/>
      <c r="L192" s="88"/>
      <c r="M192" s="83"/>
      <c r="N192" s="83"/>
      <c r="O192" s="83"/>
      <c r="P192" s="83"/>
      <c r="Q192" s="83"/>
    </row>
    <row r="193" spans="2:17" x14ac:dyDescent="0.45">
      <c r="B193" s="83"/>
      <c r="C193" s="83"/>
      <c r="D193" s="83"/>
      <c r="E193" s="83"/>
      <c r="F193" s="83"/>
      <c r="G193" s="83"/>
      <c r="H193" s="88"/>
      <c r="I193" s="88"/>
      <c r="J193" s="88"/>
      <c r="K193" s="88"/>
      <c r="L193" s="88"/>
      <c r="M193" s="83"/>
      <c r="N193" s="83"/>
      <c r="O193" s="83"/>
      <c r="P193" s="83"/>
      <c r="Q193" s="83"/>
    </row>
    <row r="194" spans="2:17" x14ac:dyDescent="0.45">
      <c r="B194" s="83"/>
      <c r="C194" s="83"/>
      <c r="D194" s="83"/>
      <c r="E194" s="83"/>
      <c r="F194" s="83"/>
      <c r="G194" s="83"/>
      <c r="H194" s="88"/>
      <c r="I194" s="88"/>
      <c r="J194" s="88"/>
      <c r="K194" s="88"/>
      <c r="L194" s="88"/>
      <c r="M194" s="83"/>
      <c r="N194" s="83"/>
      <c r="O194" s="83"/>
      <c r="P194" s="83"/>
      <c r="Q194" s="83"/>
    </row>
    <row r="195" spans="2:17" x14ac:dyDescent="0.45">
      <c r="B195" s="83"/>
      <c r="C195" s="83"/>
      <c r="D195" s="83"/>
      <c r="E195" s="83"/>
      <c r="F195" s="83"/>
      <c r="G195" s="83"/>
      <c r="H195" s="88"/>
      <c r="I195" s="88"/>
      <c r="J195" s="88"/>
      <c r="K195" s="88"/>
      <c r="L195" s="88"/>
      <c r="M195" s="83"/>
      <c r="N195" s="83"/>
      <c r="O195" s="83"/>
      <c r="P195" s="83"/>
      <c r="Q195" s="83"/>
    </row>
    <row r="200" spans="2:17" x14ac:dyDescent="0.45">
      <c r="I200" s="108" t="s">
        <v>81</v>
      </c>
    </row>
  </sheetData>
  <mergeCells count="90">
    <mergeCell ref="B174:F174"/>
    <mergeCell ref="G174:K174"/>
    <mergeCell ref="L174:P174"/>
    <mergeCell ref="A142:M142"/>
    <mergeCell ref="A143:M143"/>
    <mergeCell ref="A144:A147"/>
    <mergeCell ref="B144:M144"/>
    <mergeCell ref="B145:M145"/>
    <mergeCell ref="B146:G146"/>
    <mergeCell ref="H146:M146"/>
    <mergeCell ref="A115:M115"/>
    <mergeCell ref="A116:A119"/>
    <mergeCell ref="B116:M116"/>
    <mergeCell ref="B117:M117"/>
    <mergeCell ref="B118:G118"/>
    <mergeCell ref="H118:M118"/>
    <mergeCell ref="B103:E103"/>
    <mergeCell ref="B104:E104"/>
    <mergeCell ref="B105:E105"/>
    <mergeCell ref="B106:E106"/>
    <mergeCell ref="B110:E110"/>
    <mergeCell ref="A114:M114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A86:K86"/>
    <mergeCell ref="A87:K87"/>
    <mergeCell ref="A88:K88"/>
    <mergeCell ref="A89:A90"/>
    <mergeCell ref="B89:E90"/>
    <mergeCell ref="F89:K89"/>
    <mergeCell ref="A69:G69"/>
    <mergeCell ref="A70:A71"/>
    <mergeCell ref="B70:G70"/>
    <mergeCell ref="H70:M70"/>
    <mergeCell ref="A77:G77"/>
    <mergeCell ref="B78:G78"/>
    <mergeCell ref="A58:M58"/>
    <mergeCell ref="A59:M59"/>
    <mergeCell ref="A60:M60"/>
    <mergeCell ref="A61:A63"/>
    <mergeCell ref="B61:G61"/>
    <mergeCell ref="H61:M61"/>
    <mergeCell ref="B62:G62"/>
    <mergeCell ref="H62:M62"/>
    <mergeCell ref="A50:L50"/>
    <mergeCell ref="A51:A53"/>
    <mergeCell ref="B51:G51"/>
    <mergeCell ref="H51:L51"/>
    <mergeCell ref="B52:G52"/>
    <mergeCell ref="H52:L52"/>
    <mergeCell ref="A41:L41"/>
    <mergeCell ref="A42:A44"/>
    <mergeCell ref="B42:G42"/>
    <mergeCell ref="H42:L42"/>
    <mergeCell ref="B43:G43"/>
    <mergeCell ref="H43:L43"/>
    <mergeCell ref="A30:L30"/>
    <mergeCell ref="A31:L31"/>
    <mergeCell ref="A32:L32"/>
    <mergeCell ref="A33:A35"/>
    <mergeCell ref="B33:G33"/>
    <mergeCell ref="H33:L33"/>
    <mergeCell ref="B34:G34"/>
    <mergeCell ref="H34:L34"/>
    <mergeCell ref="A12:L12"/>
    <mergeCell ref="A13:A15"/>
    <mergeCell ref="B13:G13"/>
    <mergeCell ref="H13:L13"/>
    <mergeCell ref="M13:Q13"/>
    <mergeCell ref="B14:G14"/>
    <mergeCell ref="H14:L14"/>
    <mergeCell ref="M14:Q14"/>
    <mergeCell ref="A1:L1"/>
    <mergeCell ref="A2:L2"/>
    <mergeCell ref="A3:L3"/>
    <mergeCell ref="A4:A6"/>
    <mergeCell ref="B4:G4"/>
    <mergeCell ref="H4:L4"/>
    <mergeCell ref="B5:G5"/>
    <mergeCell ref="H5:L5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1"/>
  <sheetViews>
    <sheetView topLeftCell="A109" zoomScaleNormal="100" workbookViewId="0">
      <selection activeCell="R122" sqref="R122"/>
    </sheetView>
  </sheetViews>
  <sheetFormatPr defaultColWidth="9.140625" defaultRowHeight="22.5" x14ac:dyDescent="0.45"/>
  <cols>
    <col min="1" max="1" width="19.28515625" style="5" bestFit="1" customWidth="1"/>
    <col min="2" max="5" width="10.5703125" style="5" bestFit="1" customWidth="1"/>
    <col min="6" max="7" width="12.42578125" style="5" bestFit="1" customWidth="1"/>
    <col min="8" max="11" width="12.42578125" style="82" bestFit="1" customWidth="1"/>
    <col min="12" max="12" width="11.42578125" style="82" bestFit="1" customWidth="1"/>
    <col min="13" max="13" width="10.5703125" style="82" bestFit="1" customWidth="1"/>
    <col min="14" max="14" width="1.42578125" style="5" customWidth="1"/>
    <col min="15" max="16" width="1.5703125" style="5" customWidth="1"/>
    <col min="17" max="16384" width="9.140625" style="5"/>
  </cols>
  <sheetData>
    <row r="2" spans="1:16" ht="23.25" x14ac:dyDescent="0.5">
      <c r="A2" s="1" t="str">
        <f>'[1]ม.3 ภาษาไทย-2563'!A1:L1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0"/>
      <c r="N2" s="4"/>
      <c r="O2" s="4"/>
      <c r="P2" s="4"/>
    </row>
    <row r="3" spans="1:16" ht="23.25" x14ac:dyDescent="0.5">
      <c r="A3" s="6" t="s">
        <v>83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40"/>
      <c r="N3" s="4"/>
      <c r="O3" s="4"/>
      <c r="P3" s="4"/>
    </row>
    <row r="4" spans="1:16" ht="23.25" x14ac:dyDescent="0.5">
      <c r="A4" s="9" t="s">
        <v>84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0"/>
      <c r="N4" s="10"/>
      <c r="O4" s="10"/>
      <c r="P4" s="10"/>
    </row>
    <row r="5" spans="1:16" ht="23.25" x14ac:dyDescent="0.5">
      <c r="A5" s="11" t="s">
        <v>3</v>
      </c>
      <c r="B5" s="1" t="s">
        <v>4</v>
      </c>
      <c r="C5" s="2"/>
      <c r="D5" s="2"/>
      <c r="E5" s="2"/>
      <c r="F5" s="2"/>
      <c r="G5" s="3"/>
      <c r="H5" s="12" t="s">
        <v>5</v>
      </c>
      <c r="I5" s="13"/>
      <c r="J5" s="13"/>
      <c r="K5" s="13"/>
      <c r="L5" s="14"/>
      <c r="M5" s="40"/>
      <c r="N5" s="4"/>
      <c r="O5" s="4"/>
      <c r="P5" s="4"/>
    </row>
    <row r="6" spans="1:16" ht="23.25" x14ac:dyDescent="0.5">
      <c r="A6" s="15"/>
      <c r="B6" s="6" t="s">
        <v>6</v>
      </c>
      <c r="C6" s="7"/>
      <c r="D6" s="7"/>
      <c r="E6" s="7"/>
      <c r="F6" s="7"/>
      <c r="G6" s="8"/>
      <c r="H6" s="16" t="s">
        <v>7</v>
      </c>
      <c r="I6" s="17"/>
      <c r="J6" s="17"/>
      <c r="K6" s="17"/>
      <c r="L6" s="18"/>
      <c r="M6" s="40"/>
      <c r="N6" s="4"/>
      <c r="O6" s="4"/>
      <c r="P6" s="4"/>
    </row>
    <row r="7" spans="1:16" ht="23.25" x14ac:dyDescent="0.5">
      <c r="A7" s="19"/>
      <c r="B7" s="35">
        <f>'[1]ม.3 ภาษาไทย-2563'!B6</f>
        <v>2558</v>
      </c>
      <c r="C7" s="35">
        <f>'[1]ม.3 ภาษาไทย-2563'!C6</f>
        <v>2559</v>
      </c>
      <c r="D7" s="35">
        <f>'[1]ม.3 ภาษาไทย-2563'!D6</f>
        <v>2560</v>
      </c>
      <c r="E7" s="35">
        <f>'[1]ม.3 ภาษาไทย-2563'!E6</f>
        <v>2561</v>
      </c>
      <c r="F7" s="35">
        <f>'[1]ม.3 ภาษาไทย-2563'!F6</f>
        <v>2562</v>
      </c>
      <c r="G7" s="35">
        <f>'[1]ม.3 ภาษาไทย-2563'!G6</f>
        <v>2563</v>
      </c>
      <c r="H7" s="41" t="str">
        <f>'[1]ม.3 ภาษาไทย-2563'!H6</f>
        <v>58/59</v>
      </c>
      <c r="I7" s="41" t="str">
        <f>'[1]ม.3 ภาษาไทย-2563'!I6</f>
        <v>59/60</v>
      </c>
      <c r="J7" s="41" t="str">
        <f>'[1]ม.3 ภาษาไทย-2563'!J6</f>
        <v>60/61</v>
      </c>
      <c r="K7" s="41" t="str">
        <f>'[1]ม.3 ภาษาไทย-2563'!K6</f>
        <v>61/62</v>
      </c>
      <c r="L7" s="41" t="str">
        <f>'[1]ม.3 ภาษาไทย-2563'!L6</f>
        <v>62/63</v>
      </c>
      <c r="M7" s="40"/>
      <c r="N7" s="10"/>
      <c r="O7" s="10"/>
      <c r="P7" s="10"/>
    </row>
    <row r="8" spans="1:16" x14ac:dyDescent="0.45">
      <c r="A8" s="23" t="s">
        <v>13</v>
      </c>
      <c r="B8" s="24">
        <v>509</v>
      </c>
      <c r="C8" s="24">
        <v>530</v>
      </c>
      <c r="D8" s="24">
        <v>538</v>
      </c>
      <c r="E8" s="24">
        <v>550</v>
      </c>
      <c r="F8" s="24">
        <v>541</v>
      </c>
      <c r="G8" s="24">
        <v>448</v>
      </c>
      <c r="H8" s="25">
        <f>C8-B8</f>
        <v>21</v>
      </c>
      <c r="I8" s="25">
        <f>D8-C8</f>
        <v>8</v>
      </c>
      <c r="J8" s="25">
        <f>E8-D8</f>
        <v>12</v>
      </c>
      <c r="K8" s="25">
        <f>F8-E8</f>
        <v>-9</v>
      </c>
      <c r="L8" s="25">
        <f>G8-F8</f>
        <v>-93</v>
      </c>
      <c r="M8" s="109"/>
      <c r="N8" s="27"/>
      <c r="O8" s="27"/>
      <c r="P8" s="27"/>
    </row>
    <row r="9" spans="1:16" x14ac:dyDescent="0.45">
      <c r="A9" s="23" t="s">
        <v>14</v>
      </c>
      <c r="B9" s="24">
        <v>6393</v>
      </c>
      <c r="C9" s="24">
        <v>6144</v>
      </c>
      <c r="D9" s="24">
        <v>6130</v>
      </c>
      <c r="E9" s="24">
        <v>5975</v>
      </c>
      <c r="F9" s="24">
        <v>6025</v>
      </c>
      <c r="G9" s="24">
        <v>4141</v>
      </c>
      <c r="H9" s="25">
        <f t="shared" ref="H9:L11" si="0">C9-B9</f>
        <v>-249</v>
      </c>
      <c r="I9" s="25">
        <f t="shared" si="0"/>
        <v>-14</v>
      </c>
      <c r="J9" s="25">
        <f t="shared" si="0"/>
        <v>-155</v>
      </c>
      <c r="K9" s="25">
        <f t="shared" si="0"/>
        <v>50</v>
      </c>
      <c r="L9" s="25">
        <f t="shared" si="0"/>
        <v>-1884</v>
      </c>
      <c r="M9" s="109"/>
      <c r="N9" s="27"/>
      <c r="O9" s="27"/>
      <c r="P9" s="27"/>
    </row>
    <row r="10" spans="1:16" x14ac:dyDescent="0.45">
      <c r="A10" s="23" t="s">
        <v>15</v>
      </c>
      <c r="B10" s="24">
        <v>491691</v>
      </c>
      <c r="C10" s="24">
        <v>476551</v>
      </c>
      <c r="D10" s="24">
        <v>475533</v>
      </c>
      <c r="E10" s="24">
        <v>474397</v>
      </c>
      <c r="F10" s="24">
        <v>486823</v>
      </c>
      <c r="G10" s="24">
        <v>254056</v>
      </c>
      <c r="H10" s="25">
        <f t="shared" si="0"/>
        <v>-15140</v>
      </c>
      <c r="I10" s="25">
        <f t="shared" si="0"/>
        <v>-1018</v>
      </c>
      <c r="J10" s="25">
        <f t="shared" si="0"/>
        <v>-1136</v>
      </c>
      <c r="K10" s="25">
        <f t="shared" si="0"/>
        <v>12426</v>
      </c>
      <c r="L10" s="25">
        <f t="shared" si="0"/>
        <v>-232767</v>
      </c>
      <c r="M10" s="109"/>
      <c r="N10" s="27"/>
      <c r="O10" s="27"/>
      <c r="P10" s="27"/>
    </row>
    <row r="11" spans="1:16" x14ac:dyDescent="0.45">
      <c r="A11" s="23" t="s">
        <v>16</v>
      </c>
      <c r="B11" s="24">
        <v>656491</v>
      </c>
      <c r="C11" s="24">
        <v>637256</v>
      </c>
      <c r="D11" s="24">
        <v>643772</v>
      </c>
      <c r="E11" s="24">
        <v>645575</v>
      </c>
      <c r="F11" s="24">
        <v>665495</v>
      </c>
      <c r="G11" s="24">
        <v>357425</v>
      </c>
      <c r="H11" s="25">
        <f t="shared" si="0"/>
        <v>-19235</v>
      </c>
      <c r="I11" s="25">
        <f t="shared" si="0"/>
        <v>6516</v>
      </c>
      <c r="J11" s="25">
        <f t="shared" si="0"/>
        <v>1803</v>
      </c>
      <c r="K11" s="25">
        <f t="shared" si="0"/>
        <v>19920</v>
      </c>
      <c r="L11" s="25">
        <f t="shared" si="0"/>
        <v>-308070</v>
      </c>
      <c r="M11" s="109"/>
      <c r="N11" s="27"/>
      <c r="O11" s="27"/>
      <c r="P11" s="27"/>
    </row>
    <row r="12" spans="1:16" x14ac:dyDescent="0.45">
      <c r="A12" s="28"/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27"/>
      <c r="O12" s="27"/>
      <c r="P12" s="27"/>
    </row>
    <row r="13" spans="1:16" ht="23.25" x14ac:dyDescent="0.5">
      <c r="A13" s="31" t="s">
        <v>85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0"/>
      <c r="N13" s="27"/>
      <c r="O13" s="27"/>
      <c r="P13" s="27"/>
    </row>
    <row r="14" spans="1:16" ht="23.25" x14ac:dyDescent="0.5">
      <c r="A14" s="11" t="s">
        <v>3</v>
      </c>
      <c r="B14" s="1" t="s">
        <v>18</v>
      </c>
      <c r="C14" s="2"/>
      <c r="D14" s="2"/>
      <c r="E14" s="2"/>
      <c r="F14" s="2"/>
      <c r="G14" s="3"/>
      <c r="H14" s="12" t="s">
        <v>19</v>
      </c>
      <c r="I14" s="13"/>
      <c r="J14" s="13"/>
      <c r="K14" s="13"/>
      <c r="L14" s="14"/>
      <c r="M14" s="34"/>
      <c r="N14" s="34"/>
      <c r="O14" s="34"/>
      <c r="P14" s="34"/>
    </row>
    <row r="15" spans="1:16" ht="23.25" x14ac:dyDescent="0.5">
      <c r="A15" s="15"/>
      <c r="B15" s="6" t="s">
        <v>6</v>
      </c>
      <c r="C15" s="7"/>
      <c r="D15" s="7"/>
      <c r="E15" s="7"/>
      <c r="F15" s="7"/>
      <c r="G15" s="8"/>
      <c r="H15" s="16" t="s">
        <v>7</v>
      </c>
      <c r="I15" s="17"/>
      <c r="J15" s="17"/>
      <c r="K15" s="17"/>
      <c r="L15" s="18"/>
      <c r="M15" s="34"/>
      <c r="N15" s="34"/>
      <c r="O15" s="34"/>
      <c r="P15" s="34"/>
    </row>
    <row r="16" spans="1:16" ht="23.25" x14ac:dyDescent="0.5">
      <c r="A16" s="19"/>
      <c r="B16" s="35">
        <f>'[1]ม.3 ภาษาไทย-2563'!B15</f>
        <v>2558</v>
      </c>
      <c r="C16" s="35">
        <f>'[1]ม.3 ภาษาไทย-2563'!C15</f>
        <v>2559</v>
      </c>
      <c r="D16" s="35">
        <f>'[1]ม.3 ภาษาไทย-2563'!D15</f>
        <v>2560</v>
      </c>
      <c r="E16" s="35">
        <f>'[1]ม.3 ภาษาไทย-2563'!E15</f>
        <v>2561</v>
      </c>
      <c r="F16" s="35">
        <f>'[1]ม.3 ภาษาไทย-2563'!F15</f>
        <v>2562</v>
      </c>
      <c r="G16" s="35">
        <f>'[1]ม.3 ภาษาไทย-2563'!G15</f>
        <v>2563</v>
      </c>
      <c r="H16" s="41" t="str">
        <f>'[1]ม.3 ภาษาไทย-2563'!H15</f>
        <v>58/59</v>
      </c>
      <c r="I16" s="41" t="str">
        <f>'[1]ม.3 ภาษาไทย-2563'!I15</f>
        <v>59/60</v>
      </c>
      <c r="J16" s="41" t="str">
        <f>'[1]ม.3 ภาษาไทย-2563'!J15</f>
        <v>60/61</v>
      </c>
      <c r="K16" s="41" t="str">
        <f>'[1]ม.3 ภาษาไทย-2563'!K15</f>
        <v>61/62</v>
      </c>
      <c r="L16" s="41" t="str">
        <f>'[1]ม.3 ภาษาไทย-2563'!L15</f>
        <v>62/63</v>
      </c>
      <c r="M16" s="40"/>
      <c r="N16" s="10"/>
      <c r="O16" s="10"/>
      <c r="P16" s="10"/>
    </row>
    <row r="17" spans="1:16" x14ac:dyDescent="0.45">
      <c r="A17" s="23" t="s">
        <v>13</v>
      </c>
      <c r="B17" s="36">
        <v>92.8</v>
      </c>
      <c r="C17" s="36">
        <v>96.8</v>
      </c>
      <c r="D17" s="36">
        <v>100</v>
      </c>
      <c r="E17" s="36">
        <v>100</v>
      </c>
      <c r="F17" s="36">
        <v>92</v>
      </c>
      <c r="G17" s="36">
        <v>80</v>
      </c>
      <c r="H17" s="37">
        <f>C17-B17</f>
        <v>4</v>
      </c>
      <c r="I17" s="37">
        <f>D17-C17</f>
        <v>3.2000000000000028</v>
      </c>
      <c r="J17" s="37">
        <f>E17-D17</f>
        <v>0</v>
      </c>
      <c r="K17" s="37">
        <f>F17-E17</f>
        <v>-8</v>
      </c>
      <c r="L17" s="37">
        <f>G17-F17</f>
        <v>-12</v>
      </c>
      <c r="M17" s="30"/>
      <c r="N17" s="27"/>
      <c r="O17" s="27"/>
      <c r="P17" s="27"/>
    </row>
    <row r="18" spans="1:16" x14ac:dyDescent="0.45">
      <c r="A18" s="23" t="s">
        <v>14</v>
      </c>
      <c r="B18" s="36">
        <v>100</v>
      </c>
      <c r="C18" s="36">
        <v>100</v>
      </c>
      <c r="D18" s="36">
        <v>100</v>
      </c>
      <c r="E18" s="36">
        <v>100</v>
      </c>
      <c r="F18" s="36">
        <v>100</v>
      </c>
      <c r="G18" s="36">
        <v>100</v>
      </c>
      <c r="H18" s="37">
        <f t="shared" ref="H18:L20" si="1">C18-B18</f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0"/>
      <c r="N18" s="27"/>
      <c r="O18" s="27"/>
      <c r="P18" s="27"/>
    </row>
    <row r="19" spans="1:16" x14ac:dyDescent="0.45">
      <c r="A19" s="23" t="s">
        <v>15</v>
      </c>
      <c r="B19" s="36">
        <v>100</v>
      </c>
      <c r="C19" s="36">
        <v>100</v>
      </c>
      <c r="D19" s="36">
        <v>100</v>
      </c>
      <c r="E19" s="36">
        <v>100</v>
      </c>
      <c r="F19" s="36">
        <v>100</v>
      </c>
      <c r="G19" s="36">
        <v>100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0"/>
      <c r="N19" s="27"/>
      <c r="O19" s="27"/>
      <c r="P19" s="27"/>
    </row>
    <row r="20" spans="1:16" x14ac:dyDescent="0.45">
      <c r="A20" s="23" t="s">
        <v>16</v>
      </c>
      <c r="B20" s="36">
        <v>100</v>
      </c>
      <c r="C20" s="36">
        <v>100</v>
      </c>
      <c r="D20" s="36">
        <v>100</v>
      </c>
      <c r="E20" s="36">
        <v>100</v>
      </c>
      <c r="F20" s="36">
        <v>100</v>
      </c>
      <c r="G20" s="36">
        <v>100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0"/>
      <c r="N20" s="27"/>
      <c r="O20" s="27"/>
      <c r="P20" s="27"/>
    </row>
    <row r="21" spans="1:16" x14ac:dyDescent="0.45">
      <c r="A21" s="28"/>
      <c r="B21" s="27"/>
      <c r="C21" s="27"/>
      <c r="D21" s="27"/>
      <c r="E21" s="38"/>
      <c r="F21" s="38"/>
      <c r="G21" s="38"/>
      <c r="H21" s="39"/>
      <c r="I21" s="39"/>
      <c r="J21" s="39"/>
      <c r="K21" s="39"/>
      <c r="L21" s="39"/>
      <c r="M21" s="30"/>
      <c r="N21" s="27"/>
      <c r="O21" s="27"/>
      <c r="P21" s="27"/>
    </row>
    <row r="22" spans="1:16" x14ac:dyDescent="0.45">
      <c r="A22" s="28"/>
      <c r="B22" s="27"/>
      <c r="C22" s="27"/>
      <c r="D22" s="27"/>
      <c r="E22" s="38"/>
      <c r="F22" s="38"/>
      <c r="G22" s="38"/>
      <c r="H22" s="39"/>
      <c r="I22" s="39"/>
      <c r="J22" s="39"/>
      <c r="K22" s="39"/>
      <c r="L22" s="39"/>
      <c r="M22" s="30"/>
      <c r="N22" s="27"/>
      <c r="O22" s="27"/>
      <c r="P22" s="27"/>
    </row>
    <row r="23" spans="1:16" x14ac:dyDescent="0.45">
      <c r="A23" s="28"/>
      <c r="B23" s="27"/>
      <c r="C23" s="27"/>
      <c r="D23" s="27"/>
      <c r="E23" s="38"/>
      <c r="F23" s="38"/>
      <c r="G23" s="38"/>
      <c r="H23" s="39"/>
      <c r="I23" s="39"/>
      <c r="J23" s="39"/>
      <c r="K23" s="39"/>
      <c r="L23" s="39"/>
      <c r="M23" s="30"/>
      <c r="N23" s="27"/>
      <c r="O23" s="27"/>
      <c r="P23" s="27"/>
    </row>
    <row r="24" spans="1:16" x14ac:dyDescent="0.45">
      <c r="A24" s="28"/>
      <c r="B24" s="27"/>
      <c r="C24" s="27"/>
      <c r="D24" s="27"/>
      <c r="E24" s="38"/>
      <c r="F24" s="38"/>
      <c r="G24" s="38"/>
      <c r="H24" s="39"/>
      <c r="I24" s="39"/>
      <c r="J24" s="39"/>
      <c r="K24" s="39"/>
      <c r="L24" s="39"/>
      <c r="M24" s="30"/>
      <c r="N24" s="27"/>
      <c r="O24" s="27"/>
      <c r="P24" s="27"/>
    </row>
    <row r="25" spans="1:16" x14ac:dyDescent="0.45">
      <c r="A25" s="28"/>
      <c r="B25" s="27"/>
      <c r="C25" s="27"/>
      <c r="D25" s="27"/>
      <c r="E25" s="38"/>
      <c r="F25" s="38"/>
      <c r="G25" s="38"/>
      <c r="H25" s="39"/>
      <c r="I25" s="39"/>
      <c r="J25" s="39"/>
      <c r="K25" s="39"/>
      <c r="L25" s="39"/>
      <c r="M25" s="30"/>
      <c r="N25" s="27"/>
      <c r="O25" s="27"/>
      <c r="P25" s="27"/>
    </row>
    <row r="26" spans="1:16" x14ac:dyDescent="0.45">
      <c r="A26" s="28"/>
      <c r="B26" s="27"/>
      <c r="C26" s="27"/>
      <c r="D26" s="27"/>
      <c r="E26" s="38"/>
      <c r="F26" s="38"/>
      <c r="G26" s="38"/>
      <c r="H26" s="39"/>
      <c r="I26" s="39"/>
      <c r="J26" s="39"/>
      <c r="K26" s="39"/>
      <c r="L26" s="39"/>
      <c r="M26" s="30"/>
      <c r="N26" s="27"/>
      <c r="O26" s="27"/>
      <c r="P26" s="27"/>
    </row>
    <row r="27" spans="1:16" x14ac:dyDescent="0.45">
      <c r="A27" s="28"/>
      <c r="B27" s="27"/>
      <c r="C27" s="27"/>
      <c r="D27" s="27"/>
      <c r="E27" s="38"/>
      <c r="F27" s="38"/>
      <c r="G27" s="38"/>
      <c r="H27" s="39"/>
      <c r="I27" s="39"/>
      <c r="J27" s="39"/>
      <c r="K27" s="39"/>
      <c r="L27" s="39"/>
      <c r="M27" s="30"/>
      <c r="N27" s="27"/>
      <c r="O27" s="27"/>
      <c r="P27" s="27"/>
    </row>
    <row r="28" spans="1:16" x14ac:dyDescent="0.45">
      <c r="A28" s="28"/>
      <c r="B28" s="27"/>
      <c r="C28" s="27"/>
      <c r="D28" s="27"/>
      <c r="E28" s="38"/>
      <c r="F28" s="38"/>
      <c r="G28" s="38"/>
      <c r="H28" s="39"/>
      <c r="I28" s="39"/>
      <c r="J28" s="39"/>
      <c r="K28" s="39"/>
      <c r="L28" s="39"/>
      <c r="M28" s="30"/>
      <c r="N28" s="27"/>
      <c r="O28" s="27"/>
      <c r="P28" s="27"/>
    </row>
    <row r="29" spans="1:16" x14ac:dyDescent="0.45">
      <c r="A29" s="28"/>
      <c r="B29" s="27"/>
      <c r="C29" s="27"/>
      <c r="D29" s="27"/>
      <c r="E29" s="38"/>
      <c r="F29" s="38"/>
      <c r="G29" s="38"/>
      <c r="H29" s="39"/>
      <c r="I29" s="39"/>
      <c r="J29" s="39"/>
      <c r="K29" s="39"/>
      <c r="L29" s="39"/>
      <c r="M29" s="30"/>
      <c r="N29" s="27"/>
      <c r="O29" s="27"/>
      <c r="P29" s="27"/>
    </row>
    <row r="30" spans="1:16" ht="23.25" x14ac:dyDescent="0.5">
      <c r="A30" s="1" t="str">
        <f>'[1]ม.3 ภาษาไทย-2563'!A30:L30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0"/>
      <c r="N30" s="27"/>
      <c r="O30" s="27"/>
      <c r="P30" s="27"/>
    </row>
    <row r="31" spans="1:16" ht="23.25" x14ac:dyDescent="0.5">
      <c r="A31" s="6" t="s">
        <v>83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30"/>
      <c r="N31" s="27"/>
      <c r="O31" s="27"/>
      <c r="P31" s="27"/>
    </row>
    <row r="32" spans="1:16" ht="23.25" x14ac:dyDescent="0.5">
      <c r="A32" s="31" t="s">
        <v>86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0"/>
      <c r="N32" s="27"/>
      <c r="O32" s="27"/>
      <c r="P32" s="27"/>
    </row>
    <row r="33" spans="1:16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2" t="s">
        <v>22</v>
      </c>
      <c r="I33" s="13"/>
      <c r="J33" s="13"/>
      <c r="K33" s="13"/>
      <c r="L33" s="14"/>
      <c r="M33" s="30"/>
      <c r="N33" s="27"/>
      <c r="O33" s="27"/>
      <c r="P33" s="27"/>
    </row>
    <row r="34" spans="1:16" ht="23.25" x14ac:dyDescent="0.5">
      <c r="A34" s="15"/>
      <c r="B34" s="6" t="s">
        <v>6</v>
      </c>
      <c r="C34" s="7"/>
      <c r="D34" s="7"/>
      <c r="E34" s="7"/>
      <c r="F34" s="7"/>
      <c r="G34" s="8"/>
      <c r="H34" s="16" t="s">
        <v>7</v>
      </c>
      <c r="I34" s="17"/>
      <c r="J34" s="17"/>
      <c r="K34" s="17"/>
      <c r="L34" s="18"/>
      <c r="M34" s="30"/>
      <c r="N34" s="27"/>
      <c r="O34" s="27"/>
      <c r="P34" s="27"/>
    </row>
    <row r="35" spans="1:16" ht="23.25" x14ac:dyDescent="0.5">
      <c r="A35" s="19"/>
      <c r="B35" s="35">
        <f>'[1]ม.3 ภาษาไทย-2563'!B35</f>
        <v>2558</v>
      </c>
      <c r="C35" s="35">
        <f>'[1]ม.3 ภาษาไทย-2563'!C35</f>
        <v>2559</v>
      </c>
      <c r="D35" s="35">
        <f>'[1]ม.3 ภาษาไทย-2563'!D35</f>
        <v>2560</v>
      </c>
      <c r="E35" s="35">
        <f>'[1]ม.3 ภาษาไทย-2563'!E35</f>
        <v>2561</v>
      </c>
      <c r="F35" s="35">
        <f>'[1]ม.3 ภาษาไทย-2563'!F35</f>
        <v>2562</v>
      </c>
      <c r="G35" s="35">
        <f>'[1]ม.3 ภาษาไทย-2563'!G35</f>
        <v>2563</v>
      </c>
      <c r="H35" s="41" t="str">
        <f>'[1]ม.3 ภาษาไทย-2563'!H35</f>
        <v>58/59</v>
      </c>
      <c r="I35" s="41" t="str">
        <f>'[1]ม.3 ภาษาไทย-2563'!I35</f>
        <v>59/60</v>
      </c>
      <c r="J35" s="41" t="str">
        <f>'[1]ม.3 ภาษาไทย-2563'!J35</f>
        <v>60/61</v>
      </c>
      <c r="K35" s="41" t="str">
        <f>'[1]ม.3 ภาษาไทย-2563'!K35</f>
        <v>61/62</v>
      </c>
      <c r="L35" s="41" t="str">
        <f>'[1]ม.3 ภาษาไทย-2563'!L35</f>
        <v>62/63</v>
      </c>
      <c r="M35" s="30"/>
      <c r="N35" s="27"/>
      <c r="O35" s="27"/>
      <c r="P35" s="27"/>
    </row>
    <row r="36" spans="1:16" x14ac:dyDescent="0.45">
      <c r="A36" s="23" t="s">
        <v>13</v>
      </c>
      <c r="B36" s="36">
        <v>6.4</v>
      </c>
      <c r="C36" s="36">
        <v>6.4</v>
      </c>
      <c r="D36" s="36">
        <v>4</v>
      </c>
      <c r="E36" s="36">
        <v>8</v>
      </c>
      <c r="F36" s="36">
        <v>4</v>
      </c>
      <c r="G36" s="36">
        <v>0</v>
      </c>
      <c r="H36" s="37">
        <f>C36-B36</f>
        <v>0</v>
      </c>
      <c r="I36" s="37">
        <f>D36-C36</f>
        <v>-2.4000000000000004</v>
      </c>
      <c r="J36" s="37">
        <f>E36-D36</f>
        <v>4</v>
      </c>
      <c r="K36" s="37">
        <f>F36-E36</f>
        <v>-4</v>
      </c>
      <c r="L36" s="37">
        <f>G36-F36</f>
        <v>-4</v>
      </c>
      <c r="M36" s="30"/>
      <c r="N36" s="27"/>
      <c r="O36" s="27"/>
      <c r="P36" s="27"/>
    </row>
    <row r="37" spans="1:16" x14ac:dyDescent="0.45">
      <c r="A37" s="23" t="s">
        <v>14</v>
      </c>
      <c r="B37" s="36">
        <v>3.2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7">
        <f t="shared" ref="H37:L39" si="2">C37-B37</f>
        <v>-3.2</v>
      </c>
      <c r="I37" s="37">
        <f t="shared" si="2"/>
        <v>0</v>
      </c>
      <c r="J37" s="37">
        <f t="shared" si="2"/>
        <v>0</v>
      </c>
      <c r="K37" s="37">
        <f t="shared" si="2"/>
        <v>0</v>
      </c>
      <c r="L37" s="37">
        <f t="shared" si="2"/>
        <v>0</v>
      </c>
      <c r="M37" s="30"/>
      <c r="N37" s="27"/>
      <c r="O37" s="27"/>
      <c r="P37" s="27"/>
    </row>
    <row r="38" spans="1:16" x14ac:dyDescent="0.45">
      <c r="A38" s="23" t="s">
        <v>15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30"/>
      <c r="N38" s="27"/>
      <c r="O38" s="27"/>
      <c r="P38" s="27"/>
    </row>
    <row r="39" spans="1:16" x14ac:dyDescent="0.45">
      <c r="A39" s="23" t="s">
        <v>16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0"/>
      <c r="N39" s="27"/>
      <c r="O39" s="27"/>
      <c r="P39" s="27"/>
    </row>
    <row r="40" spans="1:16" ht="23.25" x14ac:dyDescent="0.5">
      <c r="A40" s="4"/>
      <c r="B40" s="4"/>
      <c r="C40" s="4"/>
      <c r="D40" s="4"/>
      <c r="E40" s="4"/>
      <c r="F40" s="4"/>
      <c r="G40" s="4"/>
      <c r="H40" s="40"/>
      <c r="I40" s="40"/>
      <c r="J40" s="40"/>
      <c r="K40" s="40"/>
      <c r="L40" s="40"/>
      <c r="M40" s="40"/>
      <c r="N40" s="4"/>
      <c r="O40" s="4"/>
      <c r="P40" s="4"/>
    </row>
    <row r="41" spans="1:16" ht="23.25" x14ac:dyDescent="0.5">
      <c r="A41" s="31" t="s">
        <v>87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40"/>
      <c r="N41" s="4"/>
      <c r="O41" s="4"/>
      <c r="P41" s="4"/>
    </row>
    <row r="42" spans="1:16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2" t="s">
        <v>25</v>
      </c>
      <c r="I42" s="13"/>
      <c r="J42" s="13"/>
      <c r="K42" s="13"/>
      <c r="L42" s="14"/>
      <c r="M42" s="40"/>
      <c r="N42" s="4"/>
      <c r="O42" s="4"/>
      <c r="P42" s="4"/>
    </row>
    <row r="43" spans="1:16" ht="23.25" x14ac:dyDescent="0.5">
      <c r="A43" s="15"/>
      <c r="B43" s="6" t="s">
        <v>6</v>
      </c>
      <c r="C43" s="7"/>
      <c r="D43" s="7"/>
      <c r="E43" s="7"/>
      <c r="F43" s="7"/>
      <c r="G43" s="8"/>
      <c r="H43" s="16" t="s">
        <v>7</v>
      </c>
      <c r="I43" s="17"/>
      <c r="J43" s="17"/>
      <c r="K43" s="17"/>
      <c r="L43" s="18"/>
      <c r="M43" s="40"/>
      <c r="N43" s="4"/>
      <c r="O43" s="4"/>
      <c r="P43" s="4"/>
    </row>
    <row r="44" spans="1:16" ht="23.25" x14ac:dyDescent="0.5">
      <c r="A44" s="19"/>
      <c r="B44" s="35">
        <f>'[1]ม.3 ภาษาไทย-2563'!B44</f>
        <v>2558</v>
      </c>
      <c r="C44" s="35">
        <f>'[1]ม.3 ภาษาไทย-2563'!C44</f>
        <v>2559</v>
      </c>
      <c r="D44" s="35">
        <f>'[1]ม.3 ภาษาไทย-2563'!D44</f>
        <v>2560</v>
      </c>
      <c r="E44" s="35">
        <f>'[1]ม.3 ภาษาไทย-2563'!E44</f>
        <v>2561</v>
      </c>
      <c r="F44" s="35">
        <f>'[1]ม.3 ภาษาไทย-2563'!F44</f>
        <v>2562</v>
      </c>
      <c r="G44" s="35">
        <f>'[1]ม.3 ภาษาไทย-2563'!G44</f>
        <v>2563</v>
      </c>
      <c r="H44" s="41" t="str">
        <f>'[1]ม.3 ภาษาไทย-2563'!H44</f>
        <v>58/59</v>
      </c>
      <c r="I44" s="41" t="str">
        <f>'[1]ม.3 ภาษาไทย-2563'!I44</f>
        <v>59/60</v>
      </c>
      <c r="J44" s="41" t="str">
        <f>'[1]ม.3 ภาษาไทย-2563'!J44</f>
        <v>60/61</v>
      </c>
      <c r="K44" s="41" t="str">
        <f>'[1]ม.3 ภาษาไทย-2563'!K44</f>
        <v>61/62</v>
      </c>
      <c r="L44" s="41" t="str">
        <f>'[1]ม.3 ภาษาไทย-2563'!L44</f>
        <v>62/63</v>
      </c>
      <c r="M44" s="40"/>
      <c r="N44" s="4"/>
      <c r="O44" s="4"/>
      <c r="P44" s="4"/>
    </row>
    <row r="45" spans="1:16" ht="23.25" x14ac:dyDescent="0.5">
      <c r="A45" s="23" t="s">
        <v>13</v>
      </c>
      <c r="B45" s="36">
        <v>40.94</v>
      </c>
      <c r="C45" s="36">
        <v>41.72</v>
      </c>
      <c r="D45" s="36">
        <v>37.549999999999997</v>
      </c>
      <c r="E45" s="36">
        <v>40.1</v>
      </c>
      <c r="F45" s="36">
        <v>36.82</v>
      </c>
      <c r="G45" s="36">
        <v>32.42</v>
      </c>
      <c r="H45" s="37">
        <f>C45-B45</f>
        <v>0.78000000000000114</v>
      </c>
      <c r="I45" s="37">
        <f>D45-C45</f>
        <v>-4.1700000000000017</v>
      </c>
      <c r="J45" s="37">
        <f>E45-D45</f>
        <v>2.5500000000000043</v>
      </c>
      <c r="K45" s="37">
        <f>F45-E45</f>
        <v>-3.2800000000000011</v>
      </c>
      <c r="L45" s="37">
        <f>G45-F45</f>
        <v>-4.3999999999999986</v>
      </c>
      <c r="M45" s="40"/>
      <c r="N45" s="4"/>
      <c r="O45" s="4"/>
      <c r="P45" s="4"/>
    </row>
    <row r="46" spans="1:16" ht="23.25" x14ac:dyDescent="0.5">
      <c r="A46" s="23" t="s">
        <v>14</v>
      </c>
      <c r="B46" s="36">
        <v>33.799999999999997</v>
      </c>
      <c r="C46" s="36">
        <v>31.16</v>
      </c>
      <c r="D46" s="36">
        <v>27.96</v>
      </c>
      <c r="E46" s="36">
        <v>31.81</v>
      </c>
      <c r="F46" s="36">
        <v>28.33</v>
      </c>
      <c r="G46" s="36">
        <v>26.44</v>
      </c>
      <c r="H46" s="37">
        <f t="shared" ref="H46:L48" si="3">C46-B46</f>
        <v>-2.639999999999997</v>
      </c>
      <c r="I46" s="37">
        <f t="shared" si="3"/>
        <v>-3.1999999999999993</v>
      </c>
      <c r="J46" s="37">
        <f t="shared" si="3"/>
        <v>3.8499999999999979</v>
      </c>
      <c r="K46" s="37">
        <f t="shared" si="3"/>
        <v>-3.4800000000000004</v>
      </c>
      <c r="L46" s="37">
        <f t="shared" si="3"/>
        <v>-1.889999999999997</v>
      </c>
      <c r="M46" s="40"/>
      <c r="N46" s="4"/>
      <c r="O46" s="4"/>
      <c r="P46" s="4"/>
    </row>
    <row r="47" spans="1:16" ht="23.25" x14ac:dyDescent="0.5">
      <c r="A47" s="23" t="s">
        <v>15</v>
      </c>
      <c r="B47" s="36">
        <v>32.42</v>
      </c>
      <c r="C47" s="36">
        <v>29.53</v>
      </c>
      <c r="D47" s="36">
        <v>26.55</v>
      </c>
      <c r="E47" s="36">
        <v>30.28</v>
      </c>
      <c r="F47" s="36">
        <v>26.98</v>
      </c>
      <c r="G47" s="36">
        <v>25.82</v>
      </c>
      <c r="H47" s="37">
        <f t="shared" si="3"/>
        <v>-2.8900000000000006</v>
      </c>
      <c r="I47" s="37">
        <f t="shared" si="3"/>
        <v>-2.9800000000000004</v>
      </c>
      <c r="J47" s="37">
        <f t="shared" si="3"/>
        <v>3.7300000000000004</v>
      </c>
      <c r="K47" s="37">
        <f t="shared" si="3"/>
        <v>-3.3000000000000007</v>
      </c>
      <c r="L47" s="37">
        <f t="shared" si="3"/>
        <v>-1.1600000000000001</v>
      </c>
      <c r="M47" s="40"/>
      <c r="N47" s="4"/>
      <c r="O47" s="4"/>
      <c r="P47" s="4"/>
    </row>
    <row r="48" spans="1:16" ht="23.25" x14ac:dyDescent="0.5">
      <c r="A48" s="23" t="s">
        <v>16</v>
      </c>
      <c r="B48" s="36">
        <v>32.4</v>
      </c>
      <c r="C48" s="36">
        <v>29.31</v>
      </c>
      <c r="D48" s="36">
        <v>26.3</v>
      </c>
      <c r="E48" s="36">
        <v>30.04</v>
      </c>
      <c r="F48" s="36">
        <v>26.73</v>
      </c>
      <c r="G48" s="36">
        <v>25.46</v>
      </c>
      <c r="H48" s="37">
        <f t="shared" si="3"/>
        <v>-3.09</v>
      </c>
      <c r="I48" s="37">
        <f t="shared" si="3"/>
        <v>-3.009999999999998</v>
      </c>
      <c r="J48" s="37">
        <f t="shared" si="3"/>
        <v>3.7399999999999984</v>
      </c>
      <c r="K48" s="37">
        <f t="shared" si="3"/>
        <v>-3.3099999999999987</v>
      </c>
      <c r="L48" s="37">
        <f t="shared" si="3"/>
        <v>-1.2699999999999996</v>
      </c>
      <c r="M48" s="40"/>
      <c r="N48" s="4"/>
      <c r="O48" s="4"/>
      <c r="P48" s="4"/>
    </row>
    <row r="49" spans="1:16" ht="23.25" x14ac:dyDescent="0.5">
      <c r="A49" s="4"/>
      <c r="B49" s="4"/>
      <c r="C49" s="4"/>
      <c r="D49" s="4"/>
      <c r="E49" s="4"/>
      <c r="F49" s="4"/>
      <c r="G49" s="4"/>
      <c r="H49" s="40"/>
      <c r="I49" s="40"/>
      <c r="J49" s="40"/>
      <c r="K49" s="40"/>
      <c r="L49" s="40"/>
      <c r="M49" s="40"/>
      <c r="N49" s="4"/>
      <c r="O49" s="4"/>
      <c r="P49" s="4"/>
    </row>
    <row r="50" spans="1:16" ht="23.25" x14ac:dyDescent="0.5">
      <c r="A50" s="31" t="s">
        <v>88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40"/>
      <c r="N50" s="4"/>
      <c r="O50" s="4"/>
      <c r="P50" s="4"/>
    </row>
    <row r="51" spans="1:16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2" t="s">
        <v>27</v>
      </c>
      <c r="I51" s="13"/>
      <c r="J51" s="13"/>
      <c r="K51" s="13"/>
      <c r="L51" s="14"/>
      <c r="M51" s="30"/>
      <c r="N51" s="27"/>
      <c r="O51" s="27"/>
      <c r="P51" s="27"/>
    </row>
    <row r="52" spans="1:16" ht="23.25" x14ac:dyDescent="0.5">
      <c r="A52" s="15"/>
      <c r="B52" s="6" t="s">
        <v>6</v>
      </c>
      <c r="C52" s="7"/>
      <c r="D52" s="7"/>
      <c r="E52" s="7"/>
      <c r="F52" s="7"/>
      <c r="G52" s="8"/>
      <c r="H52" s="16" t="s">
        <v>7</v>
      </c>
      <c r="I52" s="17"/>
      <c r="J52" s="17"/>
      <c r="K52" s="17"/>
      <c r="L52" s="18"/>
      <c r="M52" s="30"/>
      <c r="N52" s="27"/>
      <c r="O52" s="27"/>
      <c r="P52" s="27"/>
    </row>
    <row r="53" spans="1:16" ht="23.25" x14ac:dyDescent="0.5">
      <c r="A53" s="19"/>
      <c r="B53" s="35">
        <f>'[1]ม.3 ภาษาไทย-2563'!B53</f>
        <v>2558</v>
      </c>
      <c r="C53" s="35">
        <f>'[1]ม.3 ภาษาไทย-2563'!C53</f>
        <v>2559</v>
      </c>
      <c r="D53" s="35">
        <f>'[1]ม.3 ภาษาไทย-2563'!D53</f>
        <v>2560</v>
      </c>
      <c r="E53" s="35">
        <f>'[1]ม.3 ภาษาไทย-2563'!E53</f>
        <v>2561</v>
      </c>
      <c r="F53" s="35">
        <f>'[1]ม.3 ภาษาไทย-2563'!F53</f>
        <v>2562</v>
      </c>
      <c r="G53" s="35">
        <f>'[1]ม.3 ภาษาไทย-2563'!G53</f>
        <v>2563</v>
      </c>
      <c r="H53" s="41" t="str">
        <f>'[1]ม.3 ภาษาไทย-2563'!H53</f>
        <v>58/59</v>
      </c>
      <c r="I53" s="41" t="str">
        <f>'[1]ม.3 ภาษาไทย-2563'!I53</f>
        <v>59/60</v>
      </c>
      <c r="J53" s="41" t="str">
        <f>'[1]ม.3 ภาษาไทย-2563'!J53</f>
        <v>60/61</v>
      </c>
      <c r="K53" s="41" t="str">
        <f>'[1]ม.3 ภาษาไทย-2563'!K53</f>
        <v>61/62</v>
      </c>
      <c r="L53" s="41" t="str">
        <f>'[1]ม.3 ภาษาไทย-2563'!L53</f>
        <v>62/63</v>
      </c>
      <c r="M53" s="30"/>
      <c r="N53" s="27"/>
      <c r="O53" s="27"/>
      <c r="P53" s="27"/>
    </row>
    <row r="54" spans="1:16" x14ac:dyDescent="0.45">
      <c r="A54" s="23" t="s">
        <v>14</v>
      </c>
      <c r="B54" s="42">
        <f t="shared" ref="B54:G54" si="4">B45-B46</f>
        <v>7.1400000000000006</v>
      </c>
      <c r="C54" s="42">
        <f t="shared" si="4"/>
        <v>10.559999999999999</v>
      </c>
      <c r="D54" s="42">
        <f t="shared" si="4"/>
        <v>9.5899999999999963</v>
      </c>
      <c r="E54" s="42">
        <f t="shared" si="4"/>
        <v>8.2900000000000027</v>
      </c>
      <c r="F54" s="42">
        <f t="shared" si="4"/>
        <v>8.490000000000002</v>
      </c>
      <c r="G54" s="42">
        <f t="shared" si="4"/>
        <v>5.98</v>
      </c>
      <c r="H54" s="37">
        <f>C54-B54</f>
        <v>3.4199999999999982</v>
      </c>
      <c r="I54" s="37">
        <f t="shared" ref="I54:L56" si="5">D54-C54</f>
        <v>-0.97000000000000242</v>
      </c>
      <c r="J54" s="37">
        <f t="shared" si="5"/>
        <v>-1.2999999999999936</v>
      </c>
      <c r="K54" s="37">
        <f t="shared" si="5"/>
        <v>0.19999999999999929</v>
      </c>
      <c r="L54" s="37">
        <f t="shared" si="5"/>
        <v>-2.5100000000000016</v>
      </c>
      <c r="M54" s="30"/>
      <c r="N54" s="27"/>
      <c r="O54" s="27"/>
      <c r="P54" s="27"/>
    </row>
    <row r="55" spans="1:16" x14ac:dyDescent="0.45">
      <c r="A55" s="23" t="s">
        <v>15</v>
      </c>
      <c r="B55" s="42">
        <f t="shared" ref="B55:G55" si="6">B45-B47</f>
        <v>8.519999999999996</v>
      </c>
      <c r="C55" s="42">
        <f t="shared" si="6"/>
        <v>12.189999999999998</v>
      </c>
      <c r="D55" s="42">
        <f t="shared" si="6"/>
        <v>10.999999999999996</v>
      </c>
      <c r="E55" s="42">
        <f t="shared" si="6"/>
        <v>9.82</v>
      </c>
      <c r="F55" s="42">
        <f t="shared" si="6"/>
        <v>9.84</v>
      </c>
      <c r="G55" s="42">
        <f t="shared" si="6"/>
        <v>6.6000000000000014</v>
      </c>
      <c r="H55" s="37">
        <f t="shared" ref="H55:H56" si="7">C55-B55</f>
        <v>3.6700000000000017</v>
      </c>
      <c r="I55" s="37">
        <f t="shared" si="5"/>
        <v>-1.1900000000000013</v>
      </c>
      <c r="J55" s="37">
        <f t="shared" si="5"/>
        <v>-1.1799999999999962</v>
      </c>
      <c r="K55" s="37">
        <f t="shared" si="5"/>
        <v>1.9999999999999574E-2</v>
      </c>
      <c r="L55" s="37">
        <f t="shared" si="5"/>
        <v>-3.2399999999999984</v>
      </c>
      <c r="M55" s="30"/>
      <c r="N55" s="27"/>
      <c r="O55" s="27"/>
      <c r="P55" s="27"/>
    </row>
    <row r="56" spans="1:16" x14ac:dyDescent="0.45">
      <c r="A56" s="23" t="s">
        <v>16</v>
      </c>
      <c r="B56" s="42">
        <f t="shared" ref="B56:G56" si="8">B45-B48</f>
        <v>8.5399999999999991</v>
      </c>
      <c r="C56" s="42">
        <f t="shared" si="8"/>
        <v>12.41</v>
      </c>
      <c r="D56" s="42">
        <f t="shared" si="8"/>
        <v>11.249999999999996</v>
      </c>
      <c r="E56" s="42">
        <f t="shared" si="8"/>
        <v>10.060000000000002</v>
      </c>
      <c r="F56" s="42">
        <f t="shared" si="8"/>
        <v>10.09</v>
      </c>
      <c r="G56" s="42">
        <f t="shared" si="8"/>
        <v>6.9600000000000009</v>
      </c>
      <c r="H56" s="37">
        <f t="shared" si="7"/>
        <v>3.870000000000001</v>
      </c>
      <c r="I56" s="37">
        <f t="shared" si="5"/>
        <v>-1.1600000000000037</v>
      </c>
      <c r="J56" s="37">
        <f t="shared" si="5"/>
        <v>-1.1899999999999942</v>
      </c>
      <c r="K56" s="37">
        <f t="shared" si="5"/>
        <v>2.9999999999997584E-2</v>
      </c>
      <c r="L56" s="37">
        <f t="shared" si="5"/>
        <v>-3.129999999999999</v>
      </c>
      <c r="M56" s="30"/>
      <c r="N56" s="27"/>
      <c r="O56" s="27"/>
      <c r="P56" s="27"/>
    </row>
    <row r="57" spans="1:16" x14ac:dyDescent="0.45">
      <c r="A57" s="28"/>
      <c r="B57" s="43"/>
      <c r="C57" s="43"/>
      <c r="D57" s="43"/>
      <c r="E57" s="43"/>
      <c r="F57" s="43"/>
      <c r="G57" s="43"/>
      <c r="H57" s="39"/>
      <c r="I57" s="39"/>
      <c r="J57" s="39"/>
      <c r="K57" s="39"/>
      <c r="L57" s="39"/>
      <c r="M57" s="30"/>
      <c r="N57" s="27"/>
      <c r="O57" s="27"/>
      <c r="P57" s="27"/>
    </row>
    <row r="58" spans="1:16" ht="23.25" x14ac:dyDescent="0.5">
      <c r="A58" s="1" t="str">
        <f>'[1]ม.3 ภาษาไทย-2563'!A58:M58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</row>
    <row r="59" spans="1:16" ht="23.25" x14ac:dyDescent="0.5">
      <c r="A59" s="6" t="s">
        <v>83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</row>
    <row r="60" spans="1:16" ht="26.25" x14ac:dyDescent="0.55000000000000004">
      <c r="A60" s="44" t="s">
        <v>89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6"/>
      <c r="N60" s="27"/>
      <c r="O60" s="27"/>
      <c r="P60" s="27"/>
    </row>
    <row r="61" spans="1:16" ht="23.25" x14ac:dyDescent="0.5">
      <c r="A61" s="11" t="s">
        <v>3</v>
      </c>
      <c r="B61" s="47" t="s">
        <v>29</v>
      </c>
      <c r="C61" s="48"/>
      <c r="D61" s="48"/>
      <c r="E61" s="48"/>
      <c r="F61" s="48"/>
      <c r="G61" s="49"/>
      <c r="H61" s="110" t="s">
        <v>30</v>
      </c>
      <c r="I61" s="111"/>
      <c r="J61" s="111"/>
      <c r="K61" s="111"/>
      <c r="L61" s="111"/>
      <c r="M61" s="112"/>
      <c r="N61" s="27"/>
      <c r="O61" s="27"/>
      <c r="P61" s="27"/>
    </row>
    <row r="62" spans="1:16" ht="23.25" x14ac:dyDescent="0.5">
      <c r="A62" s="15"/>
      <c r="B62" s="6" t="s">
        <v>6</v>
      </c>
      <c r="C62" s="7"/>
      <c r="D62" s="7"/>
      <c r="E62" s="7"/>
      <c r="F62" s="7"/>
      <c r="G62" s="8"/>
      <c r="H62" s="16" t="s">
        <v>6</v>
      </c>
      <c r="I62" s="17"/>
      <c r="J62" s="17"/>
      <c r="K62" s="17"/>
      <c r="L62" s="17"/>
      <c r="M62" s="18"/>
      <c r="N62" s="27"/>
      <c r="O62" s="27"/>
      <c r="P62" s="27"/>
    </row>
    <row r="63" spans="1:16" ht="23.25" x14ac:dyDescent="0.5">
      <c r="A63" s="19"/>
      <c r="B63" s="35">
        <f>'[1]ม.3 ภาษาไทย-2563'!B63</f>
        <v>2558</v>
      </c>
      <c r="C63" s="35">
        <f>'[1]ม.3 ภาษาไทย-2563'!C63</f>
        <v>2559</v>
      </c>
      <c r="D63" s="35">
        <f>'[1]ม.3 ภาษาไทย-2563'!D63</f>
        <v>2560</v>
      </c>
      <c r="E63" s="35">
        <f>'[1]ม.3 ภาษาไทย-2563'!E63</f>
        <v>2561</v>
      </c>
      <c r="F63" s="35">
        <f>'[1]ม.3 ภาษาไทย-2563'!F63</f>
        <v>2562</v>
      </c>
      <c r="G63" s="35">
        <f>'[1]ม.3 ภาษาไทย-2563'!G63</f>
        <v>2563</v>
      </c>
      <c r="H63" s="41">
        <f>'[1]ม.3 ภาษาไทย-2563'!H63</f>
        <v>2558</v>
      </c>
      <c r="I63" s="41">
        <f>'[1]ม.3 ภาษาไทย-2563'!I63</f>
        <v>2559</v>
      </c>
      <c r="J63" s="41">
        <f>'[1]ม.3 ภาษาไทย-2563'!J63</f>
        <v>2560</v>
      </c>
      <c r="K63" s="41">
        <f>'[1]ม.3 ภาษาไทย-2563'!K63</f>
        <v>2561</v>
      </c>
      <c r="L63" s="41">
        <f>'[1]ม.3 ภาษาไทย-2563'!L63</f>
        <v>2562</v>
      </c>
      <c r="M63" s="41">
        <f>'[1]ม.3 ภาษาไทย-2563'!M63</f>
        <v>2563</v>
      </c>
      <c r="N63" s="27"/>
      <c r="O63" s="27"/>
      <c r="P63" s="27"/>
    </row>
    <row r="64" spans="1:16" x14ac:dyDescent="0.45">
      <c r="A64" s="23" t="s">
        <v>13</v>
      </c>
      <c r="B64" s="50">
        <v>15.35</v>
      </c>
      <c r="C64" s="50">
        <v>16.52</v>
      </c>
      <c r="D64" s="50">
        <v>19.78</v>
      </c>
      <c r="E64" s="50">
        <v>17.38</v>
      </c>
      <c r="F64" s="50">
        <v>17.649999999999999</v>
      </c>
      <c r="G64" s="50">
        <v>15.29</v>
      </c>
      <c r="H64" s="50">
        <v>38.4</v>
      </c>
      <c r="I64" s="50">
        <v>38.799999999999997</v>
      </c>
      <c r="J64" s="50">
        <v>32</v>
      </c>
      <c r="K64" s="50">
        <v>36</v>
      </c>
      <c r="L64" s="50">
        <v>36</v>
      </c>
      <c r="M64" s="50">
        <v>28</v>
      </c>
      <c r="N64" s="27"/>
      <c r="O64" s="27"/>
      <c r="P64" s="27"/>
    </row>
    <row r="65" spans="1:16" x14ac:dyDescent="0.45">
      <c r="A65" s="23" t="s">
        <v>14</v>
      </c>
      <c r="B65" s="50">
        <v>15.3</v>
      </c>
      <c r="C65" s="50">
        <v>16.010000000000002</v>
      </c>
      <c r="D65" s="50">
        <v>16.86</v>
      </c>
      <c r="E65" s="50">
        <v>16.27</v>
      </c>
      <c r="F65" s="50">
        <v>16.2</v>
      </c>
      <c r="G65" s="50">
        <v>15.16</v>
      </c>
      <c r="H65" s="50">
        <v>30.4</v>
      </c>
      <c r="I65" s="50">
        <v>28.8</v>
      </c>
      <c r="J65" s="50">
        <v>24</v>
      </c>
      <c r="K65" s="50">
        <v>28</v>
      </c>
      <c r="L65" s="50">
        <v>24</v>
      </c>
      <c r="M65" s="50">
        <v>24</v>
      </c>
      <c r="N65" s="27"/>
      <c r="O65" s="27"/>
      <c r="P65" s="27"/>
    </row>
    <row r="66" spans="1:16" x14ac:dyDescent="0.45">
      <c r="A66" s="23" t="s">
        <v>31</v>
      </c>
      <c r="B66" s="50">
        <v>14.85</v>
      </c>
      <c r="C66" s="50">
        <v>15.66</v>
      </c>
      <c r="D66" s="50">
        <v>16.36</v>
      </c>
      <c r="E66" s="50">
        <v>16.02</v>
      </c>
      <c r="F66" s="50">
        <v>15.94</v>
      </c>
      <c r="G66" s="50">
        <v>15.23</v>
      </c>
      <c r="H66" s="50">
        <v>28.8</v>
      </c>
      <c r="I66" s="50">
        <v>25.6</v>
      </c>
      <c r="J66" s="50">
        <v>24</v>
      </c>
      <c r="K66" s="50">
        <v>28</v>
      </c>
      <c r="L66" s="50">
        <v>24</v>
      </c>
      <c r="M66" s="50">
        <v>24</v>
      </c>
      <c r="N66" s="27"/>
      <c r="O66" s="27"/>
      <c r="P66" s="27"/>
    </row>
    <row r="67" spans="1:16" x14ac:dyDescent="0.45">
      <c r="A67" s="23" t="s">
        <v>90</v>
      </c>
      <c r="B67" s="50">
        <v>14.98</v>
      </c>
      <c r="C67" s="50">
        <v>15.74</v>
      </c>
      <c r="D67" s="50">
        <v>16.399999999999999</v>
      </c>
      <c r="E67" s="50">
        <v>16.03</v>
      </c>
      <c r="F67" s="50">
        <v>15.87</v>
      </c>
      <c r="G67" s="50">
        <v>15.02</v>
      </c>
      <c r="H67" s="50">
        <v>28.8</v>
      </c>
      <c r="I67" s="50">
        <v>26.4</v>
      </c>
      <c r="J67" s="50">
        <v>24</v>
      </c>
      <c r="K67" s="50">
        <v>28</v>
      </c>
      <c r="L67" s="50">
        <v>24</v>
      </c>
      <c r="M67" s="50">
        <v>24</v>
      </c>
      <c r="N67" s="27"/>
      <c r="O67" s="27"/>
      <c r="P67" s="27"/>
    </row>
    <row r="68" spans="1:16" x14ac:dyDescent="0.45">
      <c r="A68" s="28"/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30"/>
      <c r="M68" s="30" t="s">
        <v>91</v>
      </c>
      <c r="N68" s="27"/>
      <c r="O68" s="27"/>
      <c r="P68" s="27"/>
    </row>
    <row r="69" spans="1:16" ht="26.25" x14ac:dyDescent="0.55000000000000004">
      <c r="A69" s="51" t="s">
        <v>92</v>
      </c>
      <c r="B69" s="51"/>
      <c r="C69" s="51"/>
      <c r="D69" s="51"/>
      <c r="E69" s="51"/>
      <c r="F69" s="51"/>
      <c r="G69" s="51"/>
      <c r="H69" s="52"/>
      <c r="I69" s="52"/>
      <c r="J69" s="52"/>
      <c r="K69" s="52"/>
      <c r="L69" s="52"/>
      <c r="M69" s="52"/>
      <c r="N69" s="27"/>
      <c r="O69" s="27"/>
      <c r="P69" s="27"/>
    </row>
    <row r="70" spans="1:16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113"/>
      <c r="I70" s="113"/>
      <c r="J70" s="113"/>
      <c r="K70" s="113"/>
      <c r="L70" s="113"/>
      <c r="M70" s="113"/>
      <c r="N70" s="27"/>
      <c r="O70" s="27"/>
      <c r="P70" s="27"/>
    </row>
    <row r="71" spans="1:16" ht="23.25" x14ac:dyDescent="0.5">
      <c r="A71" s="54"/>
      <c r="B71" s="35">
        <f>'[1]ม.3 ภาษาไทย-2563'!B71</f>
        <v>2558</v>
      </c>
      <c r="C71" s="35">
        <f>'[1]ม.3 ภาษาไทย-2563'!C71</f>
        <v>2559</v>
      </c>
      <c r="D71" s="35">
        <f>'[1]ม.3 ภาษาไทย-2563'!D71</f>
        <v>2560</v>
      </c>
      <c r="E71" s="35">
        <f>'[1]ม.3 ภาษาไทย-2563'!E71</f>
        <v>2561</v>
      </c>
      <c r="F71" s="35">
        <f>'[1]ม.3 ภาษาไทย-2563'!F71</f>
        <v>2562</v>
      </c>
      <c r="G71" s="35">
        <f>'[1]ม.3 ภาษาไทย-2563'!G71</f>
        <v>2563</v>
      </c>
      <c r="H71" s="40"/>
      <c r="I71" s="40"/>
      <c r="J71" s="40"/>
      <c r="K71" s="40"/>
      <c r="L71" s="40"/>
      <c r="M71" s="40"/>
      <c r="N71" s="27"/>
      <c r="O71" s="27"/>
      <c r="P71" s="27"/>
    </row>
    <row r="72" spans="1:16" ht="22.5" customHeight="1" x14ac:dyDescent="0.45">
      <c r="A72" s="55" t="s">
        <v>35</v>
      </c>
      <c r="B72" s="56">
        <f t="shared" ref="B72:F72" si="9">SUM(B45-B48)/B67</f>
        <v>0.57009345794392519</v>
      </c>
      <c r="C72" s="56">
        <f t="shared" si="9"/>
        <v>0.78843710292249047</v>
      </c>
      <c r="D72" s="56">
        <f t="shared" si="9"/>
        <v>0.68597560975609739</v>
      </c>
      <c r="E72" s="56">
        <f t="shared" si="9"/>
        <v>0.6275733000623831</v>
      </c>
      <c r="F72" s="56">
        <f t="shared" si="9"/>
        <v>0.63579080025204793</v>
      </c>
      <c r="G72" s="56">
        <f t="shared" ref="G72" si="10">SUM(G45-G48)/G67</f>
        <v>0.46338215712383496</v>
      </c>
      <c r="H72" s="57"/>
      <c r="I72" s="57"/>
      <c r="J72" s="57"/>
      <c r="K72" s="57"/>
      <c r="L72" s="57"/>
      <c r="M72" s="57"/>
      <c r="N72" s="27"/>
      <c r="O72" s="27"/>
      <c r="P72" s="27"/>
    </row>
    <row r="73" spans="1:16" ht="23.25" x14ac:dyDescent="0.45">
      <c r="A73" s="58" t="s">
        <v>36</v>
      </c>
      <c r="B73" s="56">
        <f t="shared" ref="B73:F73" si="11">SUM(B72*10)+50</f>
        <v>55.700934579439249</v>
      </c>
      <c r="C73" s="56">
        <f t="shared" si="11"/>
        <v>57.884371029224909</v>
      </c>
      <c r="D73" s="56">
        <f t="shared" si="11"/>
        <v>56.859756097560975</v>
      </c>
      <c r="E73" s="56">
        <f t="shared" si="11"/>
        <v>56.275733000623831</v>
      </c>
      <c r="F73" s="56">
        <f t="shared" si="11"/>
        <v>56.357908002520482</v>
      </c>
      <c r="G73" s="56">
        <f t="shared" ref="G73" si="12">SUM(G72*10)+50</f>
        <v>54.63382157123835</v>
      </c>
      <c r="H73" s="57"/>
      <c r="I73" s="57"/>
      <c r="J73" s="57"/>
      <c r="K73" s="57"/>
      <c r="L73" s="57"/>
      <c r="M73" s="57"/>
      <c r="N73" s="27"/>
      <c r="O73" s="27"/>
      <c r="P73" s="27"/>
    </row>
    <row r="74" spans="1:16" ht="23.25" x14ac:dyDescent="0.45">
      <c r="A74" s="23" t="s">
        <v>37</v>
      </c>
      <c r="B74" s="56">
        <v>-2.5552252637581958</v>
      </c>
      <c r="C74" s="56">
        <f>C73-B73</f>
        <v>2.1834364497856598</v>
      </c>
      <c r="D74" s="56">
        <f>D73-C73</f>
        <v>-1.0246149316639332</v>
      </c>
      <c r="E74" s="56">
        <f>E73-D73</f>
        <v>-0.58402309693714471</v>
      </c>
      <c r="F74" s="56">
        <f>F73-E73</f>
        <v>8.2175001896651167E-2</v>
      </c>
      <c r="G74" s="56">
        <f>G73-F73</f>
        <v>-1.7240864312821316</v>
      </c>
      <c r="H74" s="57"/>
      <c r="I74" s="57"/>
      <c r="J74" s="57"/>
      <c r="K74" s="57"/>
      <c r="L74" s="57"/>
      <c r="M74" s="57"/>
      <c r="N74" s="27"/>
      <c r="O74" s="27"/>
      <c r="P74" s="27"/>
    </row>
    <row r="75" spans="1:16" ht="23.25" x14ac:dyDescent="0.45">
      <c r="A75" s="60" t="s">
        <v>38</v>
      </c>
      <c r="B75" s="56">
        <v>-4.6153558920477913</v>
      </c>
      <c r="C75" s="56">
        <f t="shared" ref="C75" si="13">SUM(C74*100)/B73</f>
        <v>3.9199278544809668</v>
      </c>
      <c r="D75" s="56">
        <f t="shared" ref="D75" si="14">SUM(D74*100)/C73</f>
        <v>-1.770106357632566</v>
      </c>
      <c r="E75" s="56">
        <f t="shared" ref="E75:G75" si="15">SUM(E74*100)/D73</f>
        <v>-1.0271290927366405</v>
      </c>
      <c r="F75" s="56">
        <f t="shared" si="15"/>
        <v>0.14602209072201733</v>
      </c>
      <c r="G75" s="56">
        <f t="shared" si="15"/>
        <v>-3.0591739338604009</v>
      </c>
      <c r="H75" s="57"/>
      <c r="I75" s="57"/>
      <c r="J75" s="57"/>
      <c r="K75" s="57"/>
      <c r="L75" s="57"/>
      <c r="M75" s="57"/>
      <c r="N75" s="27"/>
      <c r="O75" s="27"/>
      <c r="P75" s="27"/>
    </row>
    <row r="76" spans="1:16" x14ac:dyDescent="0.45">
      <c r="A76" s="28"/>
      <c r="B76" s="29"/>
      <c r="C76" s="29"/>
      <c r="D76" s="29"/>
      <c r="E76" s="29"/>
      <c r="F76" s="29"/>
      <c r="G76" s="29"/>
      <c r="H76" s="30"/>
      <c r="I76" s="30"/>
      <c r="J76" s="30"/>
      <c r="K76" s="30"/>
      <c r="L76" s="30"/>
      <c r="M76" s="30"/>
      <c r="N76" s="27"/>
      <c r="O76" s="27"/>
      <c r="P76" s="27"/>
    </row>
    <row r="77" spans="1:16" x14ac:dyDescent="0.45">
      <c r="A77" s="28"/>
      <c r="B77" s="63"/>
      <c r="C77" s="63"/>
      <c r="D77" s="63"/>
      <c r="E77" s="63"/>
      <c r="F77" s="63"/>
      <c r="G77" s="63"/>
      <c r="H77" s="30"/>
      <c r="I77" s="30"/>
      <c r="J77" s="30"/>
      <c r="K77" s="30"/>
      <c r="L77" s="30"/>
      <c r="M77" s="30"/>
      <c r="N77" s="27"/>
      <c r="O77" s="27"/>
      <c r="P77" s="27"/>
    </row>
    <row r="78" spans="1:16" x14ac:dyDescent="0.45">
      <c r="A78" s="28"/>
      <c r="B78" s="63"/>
      <c r="C78" s="63"/>
      <c r="D78" s="63"/>
      <c r="E78" s="63"/>
      <c r="F78" s="63"/>
      <c r="G78" s="63"/>
      <c r="H78" s="30"/>
      <c r="I78" s="30"/>
      <c r="J78" s="30"/>
      <c r="K78" s="30"/>
      <c r="L78" s="30"/>
      <c r="M78" s="30"/>
      <c r="N78" s="27"/>
      <c r="O78" s="27"/>
      <c r="P78" s="27"/>
    </row>
    <row r="79" spans="1:16" x14ac:dyDescent="0.45">
      <c r="A79" s="28"/>
      <c r="B79" s="63"/>
      <c r="C79" s="63"/>
      <c r="D79" s="63"/>
      <c r="E79" s="63"/>
      <c r="F79" s="63"/>
      <c r="G79" s="63"/>
      <c r="H79" s="30"/>
      <c r="I79" s="30"/>
      <c r="J79" s="30"/>
      <c r="K79" s="30"/>
      <c r="L79" s="30"/>
      <c r="M79" s="30"/>
      <c r="N79" s="27"/>
      <c r="O79" s="27"/>
      <c r="P79" s="27"/>
    </row>
    <row r="80" spans="1:16" x14ac:dyDescent="0.45">
      <c r="A80" s="28"/>
      <c r="B80" s="27"/>
      <c r="C80" s="27"/>
      <c r="D80" s="27"/>
      <c r="E80" s="27"/>
      <c r="F80" s="27"/>
      <c r="G80" s="27"/>
      <c r="H80" s="30"/>
      <c r="I80" s="30"/>
      <c r="J80" s="30"/>
      <c r="K80" s="30"/>
      <c r="L80" s="30"/>
      <c r="M80" s="30"/>
      <c r="N80" s="27"/>
      <c r="O80" s="27"/>
      <c r="P80" s="27"/>
    </row>
    <row r="81" spans="1:16" x14ac:dyDescent="0.45">
      <c r="A81" s="28"/>
      <c r="B81" s="27"/>
      <c r="C81" s="27"/>
      <c r="D81" s="27"/>
      <c r="E81" s="27"/>
      <c r="F81" s="27"/>
      <c r="G81" s="27"/>
      <c r="H81" s="30"/>
      <c r="I81" s="30"/>
      <c r="J81" s="30"/>
      <c r="K81" s="30"/>
      <c r="L81" s="30"/>
      <c r="M81" s="30"/>
      <c r="N81" s="27"/>
      <c r="O81" s="27"/>
      <c r="P81" s="27"/>
    </row>
    <row r="82" spans="1:16" x14ac:dyDescent="0.45">
      <c r="A82" s="28"/>
      <c r="B82" s="27"/>
      <c r="C82" s="27"/>
      <c r="D82" s="27"/>
      <c r="E82" s="27"/>
      <c r="F82" s="27"/>
      <c r="G82" s="27"/>
      <c r="H82" s="30"/>
      <c r="I82" s="30"/>
      <c r="J82" s="30"/>
      <c r="K82" s="30"/>
      <c r="L82" s="30"/>
      <c r="M82" s="30"/>
      <c r="N82" s="27"/>
      <c r="O82" s="27"/>
      <c r="P82" s="27"/>
    </row>
    <row r="83" spans="1:16" x14ac:dyDescent="0.45">
      <c r="A83" s="28"/>
      <c r="B83" s="27"/>
      <c r="C83" s="27"/>
      <c r="D83" s="27"/>
      <c r="E83" s="27"/>
      <c r="F83" s="27"/>
      <c r="G83" s="27"/>
      <c r="H83" s="30"/>
      <c r="I83" s="30"/>
      <c r="J83" s="30"/>
      <c r="K83" s="30"/>
      <c r="L83" s="30"/>
      <c r="M83" s="30"/>
      <c r="N83" s="27"/>
      <c r="O83" s="27"/>
      <c r="P83" s="27"/>
    </row>
    <row r="84" spans="1:16" x14ac:dyDescent="0.45">
      <c r="A84" s="28"/>
      <c r="B84" s="29"/>
      <c r="C84" s="29"/>
      <c r="D84" s="29"/>
      <c r="E84" s="29"/>
      <c r="F84" s="29"/>
      <c r="G84" s="29"/>
      <c r="H84" s="30"/>
      <c r="I84" s="30"/>
      <c r="J84" s="30"/>
      <c r="K84" s="30"/>
      <c r="L84" s="30"/>
      <c r="M84" s="30"/>
      <c r="N84" s="27"/>
      <c r="O84" s="27"/>
      <c r="P84" s="27"/>
    </row>
    <row r="85" spans="1:16" x14ac:dyDescent="0.45">
      <c r="A85" s="28"/>
      <c r="B85" s="29"/>
      <c r="C85" s="29"/>
      <c r="D85" s="29"/>
      <c r="E85" s="29"/>
      <c r="F85" s="29"/>
      <c r="G85" s="29"/>
      <c r="H85" s="30"/>
      <c r="I85" s="30"/>
      <c r="J85" s="30"/>
      <c r="K85" s="30"/>
      <c r="L85" s="30"/>
      <c r="M85" s="30"/>
      <c r="N85" s="27"/>
      <c r="O85" s="27"/>
      <c r="P85" s="27"/>
    </row>
    <row r="86" spans="1:16" ht="23.25" x14ac:dyDescent="0.5">
      <c r="A86" s="1" t="str">
        <f>'[1]ม.3 ภาษาไทย-2563'!A86:K86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86" s="2"/>
      <c r="C86" s="2"/>
      <c r="D86" s="2"/>
      <c r="E86" s="2"/>
      <c r="F86" s="2"/>
      <c r="G86" s="2"/>
      <c r="H86" s="2"/>
      <c r="I86" s="2"/>
      <c r="J86" s="2"/>
      <c r="K86" s="3"/>
      <c r="L86" s="40"/>
      <c r="M86" s="40"/>
      <c r="N86" s="27"/>
      <c r="O86" s="27"/>
      <c r="P86" s="27"/>
    </row>
    <row r="87" spans="1:16" ht="23.25" x14ac:dyDescent="0.5">
      <c r="A87" s="6" t="s">
        <v>83</v>
      </c>
      <c r="B87" s="7"/>
      <c r="C87" s="7"/>
      <c r="D87" s="7"/>
      <c r="E87" s="7"/>
      <c r="F87" s="7"/>
      <c r="G87" s="7"/>
      <c r="H87" s="7"/>
      <c r="I87" s="7"/>
      <c r="J87" s="7"/>
      <c r="K87" s="8"/>
      <c r="L87" s="40"/>
      <c r="M87" s="40"/>
      <c r="N87" s="27"/>
      <c r="O87" s="27"/>
      <c r="P87" s="27"/>
    </row>
    <row r="88" spans="1:16" ht="23.25" x14ac:dyDescent="0.5">
      <c r="A88" s="31" t="s">
        <v>93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0"/>
      <c r="M88" s="30"/>
      <c r="N88" s="27"/>
      <c r="O88" s="27"/>
      <c r="P88" s="27"/>
    </row>
    <row r="89" spans="1:16" ht="23.25" x14ac:dyDescent="0.5">
      <c r="A89" s="54" t="s">
        <v>40</v>
      </c>
      <c r="B89" s="54" t="s">
        <v>41</v>
      </c>
      <c r="C89" s="54"/>
      <c r="D89" s="54"/>
      <c r="E89" s="54"/>
      <c r="F89" s="9" t="s">
        <v>42</v>
      </c>
      <c r="G89" s="9"/>
      <c r="H89" s="9"/>
      <c r="I89" s="9"/>
      <c r="J89" s="9"/>
      <c r="K89" s="9"/>
      <c r="L89" s="40"/>
      <c r="M89" s="40"/>
      <c r="N89" s="4"/>
      <c r="O89" s="4"/>
      <c r="P89" s="4"/>
    </row>
    <row r="90" spans="1:16" ht="23.25" x14ac:dyDescent="0.5">
      <c r="A90" s="54"/>
      <c r="B90" s="54"/>
      <c r="C90" s="54"/>
      <c r="D90" s="54"/>
      <c r="E90" s="54"/>
      <c r="F90" s="35">
        <f>'[1]ม.3 ภาษาไทย-2563'!F90</f>
        <v>2558</v>
      </c>
      <c r="G90" s="35">
        <f>'[1]ม.3 ภาษาไทย-2563'!G90</f>
        <v>2559</v>
      </c>
      <c r="H90" s="41">
        <f>'[1]ม.3 ภาษาไทย-2563'!H90</f>
        <v>2560</v>
      </c>
      <c r="I90" s="41">
        <f>'[1]ม.3 ภาษาไทย-2563'!I90</f>
        <v>2561</v>
      </c>
      <c r="J90" s="41">
        <f>'[1]ม.3 ภาษาไทย-2563'!J90</f>
        <v>2562</v>
      </c>
      <c r="K90" s="41">
        <f>'[1]ม.3 ภาษาไทย-2563'!K90</f>
        <v>2563</v>
      </c>
      <c r="L90" s="40"/>
      <c r="M90" s="40"/>
      <c r="N90" s="10"/>
      <c r="O90" s="10"/>
      <c r="P90" s="10"/>
    </row>
    <row r="91" spans="1:16" x14ac:dyDescent="0.45">
      <c r="A91" s="114" t="s">
        <v>94</v>
      </c>
      <c r="B91" s="115" t="s">
        <v>95</v>
      </c>
      <c r="C91" s="115"/>
      <c r="D91" s="115"/>
      <c r="E91" s="115"/>
      <c r="F91" s="67">
        <v>0</v>
      </c>
      <c r="G91" s="67">
        <v>100</v>
      </c>
      <c r="H91" s="67">
        <v>100</v>
      </c>
      <c r="I91" s="67">
        <v>100</v>
      </c>
      <c r="J91" s="67">
        <v>100</v>
      </c>
      <c r="K91" s="67">
        <v>100</v>
      </c>
      <c r="L91" s="68"/>
      <c r="M91" s="68"/>
      <c r="N91" s="69"/>
      <c r="O91" s="69"/>
      <c r="P91" s="69"/>
    </row>
    <row r="92" spans="1:16" x14ac:dyDescent="0.45">
      <c r="A92" s="114" t="s">
        <v>96</v>
      </c>
      <c r="B92" s="115" t="s">
        <v>95</v>
      </c>
      <c r="C92" s="115"/>
      <c r="D92" s="115"/>
      <c r="E92" s="115"/>
      <c r="F92" s="67">
        <v>100</v>
      </c>
      <c r="G92" s="67">
        <v>0</v>
      </c>
      <c r="H92" s="67">
        <v>100</v>
      </c>
      <c r="I92" s="67">
        <v>100</v>
      </c>
      <c r="J92" s="67">
        <v>100</v>
      </c>
      <c r="K92" s="67">
        <v>100</v>
      </c>
      <c r="L92" s="68"/>
      <c r="M92" s="68"/>
      <c r="N92" s="69"/>
      <c r="O92" s="69"/>
      <c r="P92" s="69"/>
    </row>
    <row r="93" spans="1:16" x14ac:dyDescent="0.45">
      <c r="A93" s="114" t="s">
        <v>97</v>
      </c>
      <c r="B93" s="115" t="s">
        <v>95</v>
      </c>
      <c r="C93" s="115"/>
      <c r="D93" s="115"/>
      <c r="E93" s="115"/>
      <c r="F93" s="67">
        <v>100</v>
      </c>
      <c r="G93" s="67">
        <v>0</v>
      </c>
      <c r="H93" s="67" t="s">
        <v>52</v>
      </c>
      <c r="I93" s="67">
        <v>0</v>
      </c>
      <c r="J93" s="67">
        <v>0</v>
      </c>
      <c r="K93" s="67">
        <v>100</v>
      </c>
      <c r="L93" s="68"/>
      <c r="M93" s="68"/>
      <c r="N93" s="69"/>
      <c r="O93" s="69"/>
      <c r="P93" s="69"/>
    </row>
    <row r="94" spans="1:16" x14ac:dyDescent="0.45">
      <c r="A94" s="114" t="s">
        <v>98</v>
      </c>
      <c r="B94" s="115" t="s">
        <v>95</v>
      </c>
      <c r="C94" s="115"/>
      <c r="D94" s="115"/>
      <c r="E94" s="115"/>
      <c r="F94" s="67">
        <v>100</v>
      </c>
      <c r="G94" s="67">
        <v>0</v>
      </c>
      <c r="H94" s="67">
        <v>100</v>
      </c>
      <c r="I94" s="67">
        <v>100</v>
      </c>
      <c r="J94" s="67">
        <v>0</v>
      </c>
      <c r="K94" s="67">
        <v>0</v>
      </c>
      <c r="L94" s="68"/>
      <c r="M94" s="68"/>
      <c r="N94" s="69"/>
      <c r="O94" s="69"/>
      <c r="P94" s="69"/>
    </row>
    <row r="95" spans="1:16" x14ac:dyDescent="0.45">
      <c r="A95" s="114" t="s">
        <v>99</v>
      </c>
      <c r="B95" s="115" t="s">
        <v>100</v>
      </c>
      <c r="C95" s="115"/>
      <c r="D95" s="115"/>
      <c r="E95" s="115"/>
      <c r="F95" s="67">
        <v>100</v>
      </c>
      <c r="G95" s="67">
        <v>100</v>
      </c>
      <c r="H95" s="67">
        <v>100</v>
      </c>
      <c r="I95" s="67" t="s">
        <v>52</v>
      </c>
      <c r="J95" s="67">
        <v>100</v>
      </c>
      <c r="K95" s="67">
        <v>100</v>
      </c>
      <c r="L95" s="68"/>
      <c r="M95" s="68"/>
      <c r="N95" s="69"/>
      <c r="O95" s="69"/>
      <c r="P95" s="69"/>
    </row>
    <row r="96" spans="1:16" x14ac:dyDescent="0.45">
      <c r="A96" s="114" t="s">
        <v>101</v>
      </c>
      <c r="B96" s="115" t="s">
        <v>100</v>
      </c>
      <c r="C96" s="115"/>
      <c r="D96" s="115"/>
      <c r="E96" s="115"/>
      <c r="F96" s="67">
        <v>100</v>
      </c>
      <c r="G96" s="67">
        <v>0</v>
      </c>
      <c r="H96" s="67">
        <v>100</v>
      </c>
      <c r="I96" s="67">
        <v>100</v>
      </c>
      <c r="J96" s="67">
        <v>0</v>
      </c>
      <c r="K96" s="67">
        <v>100</v>
      </c>
      <c r="L96" s="68"/>
      <c r="M96" s="68"/>
      <c r="N96" s="69"/>
      <c r="O96" s="69"/>
      <c r="P96" s="69"/>
    </row>
    <row r="97" spans="1:16" x14ac:dyDescent="0.45">
      <c r="A97" s="114" t="s">
        <v>102</v>
      </c>
      <c r="B97" s="115" t="s">
        <v>100</v>
      </c>
      <c r="C97" s="115"/>
      <c r="D97" s="115"/>
      <c r="E97" s="115"/>
      <c r="F97" s="67">
        <v>0</v>
      </c>
      <c r="G97" s="67">
        <v>0</v>
      </c>
      <c r="H97" s="67" t="s">
        <v>52</v>
      </c>
      <c r="I97" s="67">
        <v>0</v>
      </c>
      <c r="J97" s="67">
        <v>0</v>
      </c>
      <c r="K97" s="67">
        <v>0</v>
      </c>
      <c r="L97" s="68"/>
      <c r="M97" s="68"/>
      <c r="N97" s="69"/>
      <c r="O97" s="69"/>
      <c r="P97" s="69"/>
    </row>
    <row r="98" spans="1:16" x14ac:dyDescent="0.45">
      <c r="A98" s="114" t="s">
        <v>103</v>
      </c>
      <c r="B98" s="115" t="s">
        <v>104</v>
      </c>
      <c r="C98" s="115"/>
      <c r="D98" s="115"/>
      <c r="E98" s="115"/>
      <c r="F98" s="67">
        <v>100</v>
      </c>
      <c r="G98" s="67">
        <v>100</v>
      </c>
      <c r="H98" s="67">
        <v>100</v>
      </c>
      <c r="I98" s="67">
        <v>100</v>
      </c>
      <c r="J98" s="67">
        <v>100</v>
      </c>
      <c r="K98" s="67">
        <v>100</v>
      </c>
      <c r="L98" s="68"/>
      <c r="M98" s="68"/>
      <c r="N98" s="69"/>
      <c r="O98" s="69"/>
      <c r="P98" s="69"/>
    </row>
    <row r="99" spans="1:16" x14ac:dyDescent="0.45">
      <c r="A99" s="114" t="s">
        <v>105</v>
      </c>
      <c r="B99" s="115" t="s">
        <v>104</v>
      </c>
      <c r="C99" s="115"/>
      <c r="D99" s="115"/>
      <c r="E99" s="115"/>
      <c r="F99" s="67">
        <v>100</v>
      </c>
      <c r="G99" s="67">
        <v>0</v>
      </c>
      <c r="H99" s="67">
        <v>100</v>
      </c>
      <c r="I99" s="67">
        <v>100</v>
      </c>
      <c r="J99" s="67">
        <v>100</v>
      </c>
      <c r="K99" s="67">
        <v>100</v>
      </c>
      <c r="L99" s="68"/>
      <c r="M99" s="68"/>
      <c r="N99" s="69"/>
      <c r="O99" s="69"/>
      <c r="P99" s="69"/>
    </row>
    <row r="100" spans="1:16" x14ac:dyDescent="0.45">
      <c r="A100" s="114" t="s">
        <v>106</v>
      </c>
      <c r="B100" s="115" t="s">
        <v>107</v>
      </c>
      <c r="C100" s="115"/>
      <c r="D100" s="115"/>
      <c r="E100" s="115"/>
      <c r="F100" s="67">
        <v>100</v>
      </c>
      <c r="G100" s="67">
        <v>100</v>
      </c>
      <c r="H100" s="67">
        <v>100</v>
      </c>
      <c r="I100" s="67">
        <v>100</v>
      </c>
      <c r="J100" s="67">
        <v>100</v>
      </c>
      <c r="K100" s="67">
        <v>0</v>
      </c>
      <c r="L100" s="68"/>
      <c r="M100" s="68"/>
      <c r="N100" s="69"/>
      <c r="O100" s="69"/>
      <c r="P100" s="69"/>
    </row>
    <row r="101" spans="1:16" x14ac:dyDescent="0.45">
      <c r="A101" s="114" t="s">
        <v>108</v>
      </c>
      <c r="B101" s="115" t="s">
        <v>107</v>
      </c>
      <c r="C101" s="115"/>
      <c r="D101" s="115"/>
      <c r="E101" s="115"/>
      <c r="F101" s="67">
        <v>100</v>
      </c>
      <c r="G101" s="67">
        <v>0</v>
      </c>
      <c r="H101" s="67">
        <v>100</v>
      </c>
      <c r="I101" s="67">
        <v>100</v>
      </c>
      <c r="J101" s="67">
        <v>100</v>
      </c>
      <c r="K101" s="67">
        <v>0</v>
      </c>
      <c r="L101" s="68"/>
      <c r="M101" s="68"/>
      <c r="N101" s="69"/>
      <c r="O101" s="69"/>
      <c r="P101" s="69"/>
    </row>
    <row r="102" spans="1:16" x14ac:dyDescent="0.45">
      <c r="A102" s="114" t="s">
        <v>109</v>
      </c>
      <c r="B102" s="116" t="s">
        <v>110</v>
      </c>
      <c r="C102" s="116"/>
      <c r="D102" s="116"/>
      <c r="E102" s="116"/>
      <c r="F102" s="67">
        <v>100</v>
      </c>
      <c r="G102" s="67">
        <v>100</v>
      </c>
      <c r="H102" s="67">
        <v>100</v>
      </c>
      <c r="I102" s="67">
        <v>100</v>
      </c>
      <c r="J102" s="67">
        <v>100</v>
      </c>
      <c r="K102" s="67">
        <v>0</v>
      </c>
      <c r="L102" s="68"/>
      <c r="M102" s="68"/>
      <c r="N102" s="69"/>
      <c r="O102" s="69"/>
      <c r="P102" s="69"/>
    </row>
    <row r="103" spans="1:16" x14ac:dyDescent="0.45">
      <c r="A103" s="114" t="s">
        <v>111</v>
      </c>
      <c r="B103" s="116" t="s">
        <v>110</v>
      </c>
      <c r="C103" s="116"/>
      <c r="D103" s="116"/>
      <c r="E103" s="116"/>
      <c r="F103" s="67">
        <v>100</v>
      </c>
      <c r="G103" s="67">
        <v>0</v>
      </c>
      <c r="H103" s="67">
        <v>100</v>
      </c>
      <c r="I103" s="67">
        <v>100</v>
      </c>
      <c r="J103" s="67">
        <v>100</v>
      </c>
      <c r="K103" s="67">
        <v>0</v>
      </c>
      <c r="L103" s="68"/>
      <c r="M103" s="68"/>
      <c r="N103" s="69"/>
      <c r="O103" s="69"/>
      <c r="P103" s="69"/>
    </row>
    <row r="104" spans="1:16" x14ac:dyDescent="0.45">
      <c r="A104" s="114" t="s">
        <v>112</v>
      </c>
      <c r="B104" s="116" t="s">
        <v>110</v>
      </c>
      <c r="C104" s="116"/>
      <c r="D104" s="116"/>
      <c r="E104" s="116"/>
      <c r="F104" s="67">
        <v>0</v>
      </c>
      <c r="G104" s="67">
        <v>0</v>
      </c>
      <c r="H104" s="67" t="s">
        <v>52</v>
      </c>
      <c r="I104" s="67">
        <v>0</v>
      </c>
      <c r="J104" s="67">
        <v>0</v>
      </c>
      <c r="K104" s="67">
        <v>0</v>
      </c>
      <c r="L104" s="68"/>
      <c r="M104" s="68"/>
      <c r="N104" s="69"/>
      <c r="O104" s="69"/>
      <c r="P104" s="69"/>
    </row>
    <row r="105" spans="1:16" x14ac:dyDescent="0.45">
      <c r="A105" s="114" t="s">
        <v>113</v>
      </c>
      <c r="B105" s="116" t="s">
        <v>114</v>
      </c>
      <c r="C105" s="116"/>
      <c r="D105" s="116"/>
      <c r="E105" s="116"/>
      <c r="F105" s="67">
        <v>100</v>
      </c>
      <c r="G105" s="67">
        <v>100</v>
      </c>
      <c r="H105" s="67" t="s">
        <v>52</v>
      </c>
      <c r="I105" s="67">
        <v>100</v>
      </c>
      <c r="J105" s="67">
        <v>0</v>
      </c>
      <c r="K105" s="67">
        <v>0</v>
      </c>
      <c r="L105" s="68"/>
      <c r="M105" s="68"/>
      <c r="N105" s="69"/>
      <c r="O105" s="69"/>
      <c r="P105" s="69"/>
    </row>
    <row r="106" spans="1:16" x14ac:dyDescent="0.45">
      <c r="A106" s="114" t="s">
        <v>115</v>
      </c>
      <c r="B106" s="116" t="s">
        <v>114</v>
      </c>
      <c r="C106" s="116"/>
      <c r="D106" s="116"/>
      <c r="E106" s="116"/>
      <c r="F106" s="86">
        <v>0</v>
      </c>
      <c r="G106" s="67">
        <v>0</v>
      </c>
      <c r="H106" s="67">
        <v>0</v>
      </c>
      <c r="I106" s="67" t="s">
        <v>52</v>
      </c>
      <c r="J106" s="67">
        <v>0</v>
      </c>
      <c r="K106" s="67">
        <v>0</v>
      </c>
      <c r="L106" s="68"/>
      <c r="M106" s="68"/>
      <c r="N106" s="69"/>
      <c r="O106" s="69"/>
      <c r="P106" s="69"/>
    </row>
    <row r="107" spans="1:16" x14ac:dyDescent="0.45">
      <c r="A107" s="114" t="s">
        <v>116</v>
      </c>
      <c r="B107" s="116" t="s">
        <v>114</v>
      </c>
      <c r="C107" s="116"/>
      <c r="D107" s="116"/>
      <c r="E107" s="116"/>
      <c r="F107" s="86">
        <v>0</v>
      </c>
      <c r="G107" s="67">
        <v>0</v>
      </c>
      <c r="H107" s="67">
        <v>0</v>
      </c>
      <c r="I107" s="67" t="s">
        <v>52</v>
      </c>
      <c r="J107" s="67">
        <v>0</v>
      </c>
      <c r="K107" s="67">
        <v>0</v>
      </c>
      <c r="L107" s="68"/>
      <c r="M107" s="68"/>
      <c r="N107" s="69"/>
      <c r="O107" s="69"/>
      <c r="P107" s="69"/>
    </row>
    <row r="108" spans="1:16" x14ac:dyDescent="0.45">
      <c r="A108" s="114" t="s">
        <v>117</v>
      </c>
      <c r="B108" s="116" t="s">
        <v>114</v>
      </c>
      <c r="C108" s="116"/>
      <c r="D108" s="116"/>
      <c r="E108" s="116"/>
      <c r="F108" s="86">
        <v>0</v>
      </c>
      <c r="G108" s="67">
        <v>0</v>
      </c>
      <c r="H108" s="67">
        <v>0</v>
      </c>
      <c r="I108" s="67" t="s">
        <v>52</v>
      </c>
      <c r="J108" s="67">
        <v>0</v>
      </c>
      <c r="K108" s="67">
        <v>0</v>
      </c>
      <c r="L108" s="68"/>
      <c r="M108" s="68"/>
      <c r="N108" s="69"/>
      <c r="O108" s="69"/>
      <c r="P108" s="69"/>
    </row>
    <row r="109" spans="1:16" x14ac:dyDescent="0.45">
      <c r="A109" s="114" t="s">
        <v>118</v>
      </c>
      <c r="B109" s="116" t="s">
        <v>114</v>
      </c>
      <c r="C109" s="116"/>
      <c r="D109" s="116"/>
      <c r="E109" s="116"/>
      <c r="F109" s="86">
        <v>0</v>
      </c>
      <c r="G109" s="67">
        <v>0</v>
      </c>
      <c r="H109" s="67">
        <v>0</v>
      </c>
      <c r="I109" s="67" t="s">
        <v>52</v>
      </c>
      <c r="J109" s="67">
        <v>0</v>
      </c>
      <c r="K109" s="67">
        <v>0</v>
      </c>
      <c r="L109" s="68"/>
      <c r="M109" s="68"/>
      <c r="N109" s="69"/>
      <c r="O109" s="69"/>
      <c r="P109" s="69"/>
    </row>
    <row r="110" spans="1:16" x14ac:dyDescent="0.45">
      <c r="A110" s="114" t="s">
        <v>55</v>
      </c>
      <c r="B110" s="116" t="s">
        <v>55</v>
      </c>
      <c r="C110" s="116"/>
      <c r="D110" s="116"/>
      <c r="E110" s="116"/>
      <c r="F110" s="86">
        <v>0</v>
      </c>
      <c r="G110" s="67">
        <v>0</v>
      </c>
      <c r="H110" s="67">
        <v>0</v>
      </c>
      <c r="I110" s="67" t="s">
        <v>52</v>
      </c>
      <c r="J110" s="67">
        <v>100</v>
      </c>
      <c r="K110" s="67">
        <v>100</v>
      </c>
      <c r="L110" s="68"/>
      <c r="M110" s="68"/>
      <c r="N110" s="69"/>
      <c r="O110" s="69"/>
      <c r="P110" s="69"/>
    </row>
    <row r="111" spans="1:16" x14ac:dyDescent="0.45">
      <c r="A111" s="77"/>
      <c r="B111" s="78" t="s">
        <v>56</v>
      </c>
      <c r="C111" s="78"/>
      <c r="D111" s="78"/>
      <c r="E111" s="78"/>
      <c r="F111" s="102">
        <f t="shared" ref="F111:K111" si="16">SUM(F91:F110)</f>
        <v>1200</v>
      </c>
      <c r="G111" s="102">
        <f t="shared" si="16"/>
        <v>600</v>
      </c>
      <c r="H111" s="79">
        <f t="shared" si="16"/>
        <v>1100</v>
      </c>
      <c r="I111" s="79">
        <f t="shared" si="16"/>
        <v>1100</v>
      </c>
      <c r="J111" s="79">
        <f t="shared" si="16"/>
        <v>1000</v>
      </c>
      <c r="K111" s="79">
        <f t="shared" si="16"/>
        <v>800</v>
      </c>
      <c r="L111" s="80"/>
      <c r="M111" s="80"/>
      <c r="N111" s="81"/>
      <c r="O111" s="81"/>
      <c r="P111" s="81"/>
    </row>
    <row r="114" spans="1:16" ht="23.25" x14ac:dyDescent="0.5">
      <c r="A114" s="1" t="str">
        <f>'[1]ม.3 ภาษาไทย-2563'!A86:K86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6" ht="23.25" x14ac:dyDescent="0.5">
      <c r="A115" s="6" t="s">
        <v>83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83"/>
      <c r="O115" s="83"/>
      <c r="P115" s="83"/>
    </row>
    <row r="116" spans="1:16" ht="23.25" x14ac:dyDescent="0.5">
      <c r="A116" s="12" t="s">
        <v>40</v>
      </c>
      <c r="B116" s="1" t="s">
        <v>119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4"/>
      <c r="O116" s="4"/>
      <c r="P116" s="4"/>
    </row>
    <row r="117" spans="1:16" ht="23.25" x14ac:dyDescent="0.5">
      <c r="A117" s="84"/>
      <c r="B117" s="6" t="str">
        <f>'[1]ม.3 ภาษาไทย-2563'!B117:M117</f>
        <v>ระหว่างปีการศึกษา 2558-2563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  <c r="N117" s="4"/>
      <c r="O117" s="4"/>
      <c r="P117" s="4"/>
    </row>
    <row r="118" spans="1:16" ht="23.25" x14ac:dyDescent="0.5">
      <c r="A118" s="15"/>
      <c r="B118" s="85" t="s">
        <v>13</v>
      </c>
      <c r="C118" s="85"/>
      <c r="D118" s="85"/>
      <c r="E118" s="85"/>
      <c r="F118" s="85"/>
      <c r="G118" s="85"/>
      <c r="H118" s="19" t="s">
        <v>14</v>
      </c>
      <c r="I118" s="19"/>
      <c r="J118" s="19"/>
      <c r="K118" s="19"/>
      <c r="L118" s="19"/>
      <c r="M118" s="19"/>
      <c r="N118" s="4"/>
      <c r="O118" s="4"/>
      <c r="P118" s="4"/>
    </row>
    <row r="119" spans="1:16" ht="23.25" x14ac:dyDescent="0.5">
      <c r="A119" s="19"/>
      <c r="B119" s="35">
        <f t="shared" ref="B119:G119" si="17">F90</f>
        <v>2558</v>
      </c>
      <c r="C119" s="35">
        <f t="shared" si="17"/>
        <v>2559</v>
      </c>
      <c r="D119" s="35">
        <f t="shared" si="17"/>
        <v>2560</v>
      </c>
      <c r="E119" s="35">
        <f t="shared" si="17"/>
        <v>2561</v>
      </c>
      <c r="F119" s="35">
        <f t="shared" si="17"/>
        <v>2562</v>
      </c>
      <c r="G119" s="35">
        <f t="shared" si="17"/>
        <v>2563</v>
      </c>
      <c r="H119" s="41">
        <f>B119</f>
        <v>2558</v>
      </c>
      <c r="I119" s="41">
        <f t="shared" ref="I119:M119" si="18">C119</f>
        <v>2559</v>
      </c>
      <c r="J119" s="41">
        <f t="shared" si="18"/>
        <v>2560</v>
      </c>
      <c r="K119" s="41">
        <f t="shared" si="18"/>
        <v>2561</v>
      </c>
      <c r="L119" s="41">
        <f t="shared" si="18"/>
        <v>2562</v>
      </c>
      <c r="M119" s="41">
        <f t="shared" si="18"/>
        <v>2563</v>
      </c>
      <c r="N119" s="10"/>
      <c r="O119" s="10"/>
      <c r="P119" s="10"/>
    </row>
    <row r="120" spans="1:16" x14ac:dyDescent="0.45">
      <c r="A120" s="114" t="s">
        <v>94</v>
      </c>
      <c r="B120" s="86">
        <v>32.22</v>
      </c>
      <c r="C120" s="86">
        <v>41.89</v>
      </c>
      <c r="D120" s="86">
        <v>27.14</v>
      </c>
      <c r="E120" s="86">
        <v>32.270000000000003</v>
      </c>
      <c r="F120" s="86">
        <v>60.44</v>
      </c>
      <c r="G120" s="86">
        <v>26.86</v>
      </c>
      <c r="H120" s="67">
        <v>0</v>
      </c>
      <c r="I120" s="67">
        <v>33.79</v>
      </c>
      <c r="J120" s="67">
        <v>31.12</v>
      </c>
      <c r="K120" s="67">
        <v>24.34</v>
      </c>
      <c r="L120" s="67">
        <v>40.96</v>
      </c>
      <c r="M120" s="67">
        <v>22.18</v>
      </c>
      <c r="N120" s="69"/>
      <c r="O120" s="69"/>
      <c r="P120" s="69"/>
    </row>
    <row r="121" spans="1:16" x14ac:dyDescent="0.45">
      <c r="A121" s="114" t="s">
        <v>96</v>
      </c>
      <c r="B121" s="86">
        <v>48.92</v>
      </c>
      <c r="C121" s="86">
        <v>23.73</v>
      </c>
      <c r="D121" s="86">
        <v>42.69</v>
      </c>
      <c r="E121" s="86">
        <v>23.73</v>
      </c>
      <c r="F121" s="86">
        <v>20.98</v>
      </c>
      <c r="G121" s="86">
        <v>31.7</v>
      </c>
      <c r="H121" s="67">
        <v>25.2</v>
      </c>
      <c r="I121" s="67">
        <v>34.07</v>
      </c>
      <c r="J121" s="67">
        <v>14.77</v>
      </c>
      <c r="K121" s="67">
        <v>25.61</v>
      </c>
      <c r="L121" s="67">
        <v>14.95</v>
      </c>
      <c r="M121" s="67">
        <v>26.53</v>
      </c>
      <c r="N121" s="69"/>
      <c r="O121" s="69"/>
      <c r="P121" s="69"/>
    </row>
    <row r="122" spans="1:16" x14ac:dyDescent="0.45">
      <c r="A122" s="114" t="s">
        <v>97</v>
      </c>
      <c r="B122" s="86">
        <v>0</v>
      </c>
      <c r="C122" s="86" t="s">
        <v>52</v>
      </c>
      <c r="D122" s="86">
        <v>0</v>
      </c>
      <c r="E122" s="86">
        <v>0</v>
      </c>
      <c r="F122" s="86">
        <v>0</v>
      </c>
      <c r="G122" s="86">
        <v>38.26</v>
      </c>
      <c r="H122" s="67">
        <v>20.78</v>
      </c>
      <c r="I122" s="67">
        <v>0</v>
      </c>
      <c r="J122" s="67" t="s">
        <v>52</v>
      </c>
      <c r="K122" s="67">
        <v>0</v>
      </c>
      <c r="L122" s="67">
        <v>0</v>
      </c>
      <c r="M122" s="67">
        <v>28.82</v>
      </c>
      <c r="N122" s="69"/>
      <c r="O122" s="69"/>
      <c r="P122" s="69"/>
    </row>
    <row r="123" spans="1:16" x14ac:dyDescent="0.45">
      <c r="A123" s="114" t="s">
        <v>98</v>
      </c>
      <c r="B123" s="86">
        <v>30.26</v>
      </c>
      <c r="C123" s="86">
        <v>40.94</v>
      </c>
      <c r="D123" s="86">
        <v>56.13</v>
      </c>
      <c r="E123" s="86">
        <v>32.729999999999997</v>
      </c>
      <c r="F123" s="86" t="s">
        <v>52</v>
      </c>
      <c r="G123" s="86">
        <v>0</v>
      </c>
      <c r="H123" s="67">
        <v>29.64</v>
      </c>
      <c r="I123" s="67">
        <v>36.68</v>
      </c>
      <c r="J123" s="67">
        <v>30.01</v>
      </c>
      <c r="K123" s="67">
        <v>21.41</v>
      </c>
      <c r="L123" s="67">
        <v>0</v>
      </c>
      <c r="M123" s="67">
        <v>0</v>
      </c>
      <c r="N123" s="69"/>
      <c r="O123" s="69"/>
      <c r="P123" s="69"/>
    </row>
    <row r="124" spans="1:16" x14ac:dyDescent="0.45">
      <c r="A124" s="114" t="s">
        <v>99</v>
      </c>
      <c r="B124" s="86">
        <v>60.12</v>
      </c>
      <c r="C124" s="86">
        <v>34.340000000000003</v>
      </c>
      <c r="D124" s="86">
        <v>23.51</v>
      </c>
      <c r="E124" s="86" t="s">
        <v>52</v>
      </c>
      <c r="F124" s="86">
        <v>19.04</v>
      </c>
      <c r="G124" s="86">
        <v>19.489999999999998</v>
      </c>
      <c r="H124" s="67">
        <v>28.16</v>
      </c>
      <c r="I124" s="67">
        <v>48.89</v>
      </c>
      <c r="J124" s="67">
        <v>27.67</v>
      </c>
      <c r="K124" s="67" t="s">
        <v>52</v>
      </c>
      <c r="L124" s="67">
        <v>14.21</v>
      </c>
      <c r="M124" s="67">
        <v>19.440000000000001</v>
      </c>
      <c r="N124" s="69"/>
      <c r="O124" s="69"/>
      <c r="P124" s="69"/>
    </row>
    <row r="125" spans="1:16" x14ac:dyDescent="0.45">
      <c r="A125" s="114" t="s">
        <v>101</v>
      </c>
      <c r="B125" s="86">
        <v>22.79</v>
      </c>
      <c r="C125" s="86">
        <v>32.200000000000003</v>
      </c>
      <c r="D125" s="86">
        <v>48.51</v>
      </c>
      <c r="E125" s="86">
        <v>27.09</v>
      </c>
      <c r="F125" s="86" t="s">
        <v>52</v>
      </c>
      <c r="G125" s="86">
        <v>36.1</v>
      </c>
      <c r="H125" s="67">
        <v>40.909999999999997</v>
      </c>
      <c r="I125" s="67">
        <v>19.079999999999998</v>
      </c>
      <c r="J125" s="67">
        <v>31.24</v>
      </c>
      <c r="K125" s="67">
        <v>24.82</v>
      </c>
      <c r="L125" s="67" t="s">
        <v>52</v>
      </c>
      <c r="M125" s="67">
        <v>30.33</v>
      </c>
      <c r="N125" s="69"/>
      <c r="O125" s="69"/>
      <c r="P125" s="69"/>
    </row>
    <row r="126" spans="1:16" x14ac:dyDescent="0.45">
      <c r="A126" s="114" t="s">
        <v>102</v>
      </c>
      <c r="B126" s="86">
        <v>0</v>
      </c>
      <c r="C126" s="86" t="s">
        <v>52</v>
      </c>
      <c r="D126" s="86">
        <v>0</v>
      </c>
      <c r="E126" s="86">
        <v>0</v>
      </c>
      <c r="F126" s="86">
        <v>0</v>
      </c>
      <c r="G126" s="86">
        <v>0</v>
      </c>
      <c r="H126" s="67">
        <v>0</v>
      </c>
      <c r="I126" s="67">
        <v>0</v>
      </c>
      <c r="J126" s="67" t="s">
        <v>52</v>
      </c>
      <c r="K126" s="67">
        <v>0</v>
      </c>
      <c r="L126" s="67">
        <v>0</v>
      </c>
      <c r="M126" s="67">
        <v>0</v>
      </c>
      <c r="N126" s="69"/>
      <c r="O126" s="69"/>
      <c r="P126" s="69"/>
    </row>
    <row r="127" spans="1:16" x14ac:dyDescent="0.45">
      <c r="A127" s="114" t="s">
        <v>103</v>
      </c>
      <c r="B127" s="86">
        <v>39.979999999999997</v>
      </c>
      <c r="C127" s="86">
        <v>78.680000000000007</v>
      </c>
      <c r="D127" s="86">
        <v>46.47</v>
      </c>
      <c r="E127" s="86">
        <v>81.36</v>
      </c>
      <c r="F127" s="86">
        <v>59.89</v>
      </c>
      <c r="G127" s="86">
        <v>36.159999999999997</v>
      </c>
      <c r="H127" s="67">
        <v>19.940000000000001</v>
      </c>
      <c r="I127" s="67">
        <v>34.22</v>
      </c>
      <c r="J127" s="67">
        <v>57.78</v>
      </c>
      <c r="K127" s="67">
        <v>70.17</v>
      </c>
      <c r="L127" s="67">
        <v>47.05</v>
      </c>
      <c r="M127" s="67">
        <v>27.01</v>
      </c>
      <c r="N127" s="69"/>
      <c r="O127" s="69"/>
      <c r="P127" s="69"/>
    </row>
    <row r="128" spans="1:16" x14ac:dyDescent="0.45">
      <c r="A128" s="114" t="s">
        <v>105</v>
      </c>
      <c r="B128" s="86">
        <v>58.64</v>
      </c>
      <c r="C128" s="86">
        <v>61.37</v>
      </c>
      <c r="D128" s="86">
        <v>34.94</v>
      </c>
      <c r="E128" s="86">
        <v>36.119999999999997</v>
      </c>
      <c r="F128" s="86">
        <v>18.3</v>
      </c>
      <c r="G128" s="86">
        <v>31.92</v>
      </c>
      <c r="H128" s="67">
        <v>36.74</v>
      </c>
      <c r="I128" s="67">
        <v>45.72</v>
      </c>
      <c r="J128" s="67">
        <v>44.72</v>
      </c>
      <c r="K128" s="67">
        <v>29.24</v>
      </c>
      <c r="L128" s="67">
        <v>10.79</v>
      </c>
      <c r="M128" s="67">
        <v>20.48</v>
      </c>
      <c r="N128" s="69"/>
      <c r="O128" s="69"/>
      <c r="P128" s="69"/>
    </row>
    <row r="129" spans="1:16" x14ac:dyDescent="0.45">
      <c r="A129" s="114" t="s">
        <v>106</v>
      </c>
      <c r="B129" s="86">
        <v>73.28</v>
      </c>
      <c r="C129" s="86">
        <v>72.08</v>
      </c>
      <c r="D129" s="86">
        <v>43.12</v>
      </c>
      <c r="E129" s="86">
        <v>53.09</v>
      </c>
      <c r="F129" s="86">
        <v>40.11</v>
      </c>
      <c r="G129" s="86">
        <v>0</v>
      </c>
      <c r="H129" s="67">
        <v>53.03</v>
      </c>
      <c r="I129" s="67">
        <v>61.91</v>
      </c>
      <c r="J129" s="67">
        <v>56.25</v>
      </c>
      <c r="K129" s="67">
        <v>36.5</v>
      </c>
      <c r="L129" s="67">
        <v>28.75</v>
      </c>
      <c r="M129" s="86">
        <v>0</v>
      </c>
      <c r="N129" s="69"/>
      <c r="O129" s="69"/>
      <c r="P129" s="69"/>
    </row>
    <row r="130" spans="1:16" x14ac:dyDescent="0.45">
      <c r="A130" s="114" t="s">
        <v>108</v>
      </c>
      <c r="B130" s="86">
        <v>54.38</v>
      </c>
      <c r="C130" s="86">
        <v>51.69</v>
      </c>
      <c r="D130" s="86">
        <v>39.630000000000003</v>
      </c>
      <c r="E130" s="86">
        <v>30.32</v>
      </c>
      <c r="F130" s="86">
        <v>38.26</v>
      </c>
      <c r="G130" s="86">
        <v>0</v>
      </c>
      <c r="H130" s="67">
        <v>41.21</v>
      </c>
      <c r="I130" s="67">
        <v>49.94</v>
      </c>
      <c r="J130" s="67">
        <v>38.380000000000003</v>
      </c>
      <c r="K130" s="67">
        <v>26.39</v>
      </c>
      <c r="L130" s="67">
        <v>34</v>
      </c>
      <c r="M130" s="86">
        <v>0</v>
      </c>
      <c r="N130" s="69"/>
      <c r="O130" s="69"/>
      <c r="P130" s="69"/>
    </row>
    <row r="131" spans="1:16" x14ac:dyDescent="0.45">
      <c r="A131" s="114" t="s">
        <v>109</v>
      </c>
      <c r="B131" s="86">
        <v>39.29</v>
      </c>
      <c r="C131" s="86">
        <v>13.48</v>
      </c>
      <c r="D131" s="86">
        <v>45.17</v>
      </c>
      <c r="E131" s="86">
        <v>48.36</v>
      </c>
      <c r="F131" s="86">
        <v>32.1</v>
      </c>
      <c r="G131" s="86">
        <v>0</v>
      </c>
      <c r="H131" s="67">
        <v>46.07</v>
      </c>
      <c r="I131" s="67">
        <v>26.7</v>
      </c>
      <c r="J131" s="67">
        <v>11.38</v>
      </c>
      <c r="K131" s="67">
        <v>35.43</v>
      </c>
      <c r="L131" s="67">
        <v>24.65</v>
      </c>
      <c r="M131" s="86">
        <v>0</v>
      </c>
      <c r="N131" s="69"/>
      <c r="O131" s="69"/>
      <c r="P131" s="69"/>
    </row>
    <row r="132" spans="1:16" x14ac:dyDescent="0.45">
      <c r="A132" s="114" t="s">
        <v>111</v>
      </c>
      <c r="B132" s="86">
        <v>35.270000000000003</v>
      </c>
      <c r="C132" s="86">
        <v>25.77</v>
      </c>
      <c r="D132" s="86">
        <v>15.15</v>
      </c>
      <c r="E132" s="86">
        <v>47.91</v>
      </c>
      <c r="F132" s="86">
        <v>41.59</v>
      </c>
      <c r="G132" s="86">
        <v>0</v>
      </c>
      <c r="H132" s="67">
        <v>46.96</v>
      </c>
      <c r="I132" s="67">
        <v>28.34</v>
      </c>
      <c r="J132" s="67">
        <v>15.9</v>
      </c>
      <c r="K132" s="67">
        <v>35.92</v>
      </c>
      <c r="L132" s="67">
        <v>28.84</v>
      </c>
      <c r="M132" s="86">
        <v>0</v>
      </c>
      <c r="N132" s="69"/>
      <c r="O132" s="69"/>
      <c r="P132" s="69"/>
    </row>
    <row r="133" spans="1:16" x14ac:dyDescent="0.45">
      <c r="A133" s="114" t="s">
        <v>112</v>
      </c>
      <c r="B133" s="86">
        <v>0</v>
      </c>
      <c r="C133" s="86" t="s">
        <v>52</v>
      </c>
      <c r="D133" s="86" t="s">
        <v>52</v>
      </c>
      <c r="E133" s="86" t="s">
        <v>52</v>
      </c>
      <c r="F133" s="86" t="s">
        <v>52</v>
      </c>
      <c r="G133" s="86">
        <v>0</v>
      </c>
      <c r="H133" s="67">
        <v>0</v>
      </c>
      <c r="I133" s="67">
        <v>0</v>
      </c>
      <c r="J133" s="67" t="s">
        <v>52</v>
      </c>
      <c r="K133" s="67" t="s">
        <v>52</v>
      </c>
      <c r="L133" s="67" t="s">
        <v>52</v>
      </c>
      <c r="M133" s="86">
        <v>0</v>
      </c>
      <c r="N133" s="69"/>
      <c r="O133" s="69"/>
      <c r="P133" s="69"/>
    </row>
    <row r="134" spans="1:16" x14ac:dyDescent="0.45">
      <c r="A134" s="114" t="s">
        <v>113</v>
      </c>
      <c r="B134" s="86">
        <v>13.95</v>
      </c>
      <c r="C134" s="86" t="s">
        <v>52</v>
      </c>
      <c r="D134" s="86" t="s">
        <v>52</v>
      </c>
      <c r="E134" s="86">
        <v>36.090000000000003</v>
      </c>
      <c r="F134" s="86" t="s">
        <v>52</v>
      </c>
      <c r="G134" s="86">
        <v>0</v>
      </c>
      <c r="H134" s="67">
        <v>8.4700000000000006</v>
      </c>
      <c r="I134" s="67">
        <v>10.199999999999999</v>
      </c>
      <c r="J134" s="67" t="s">
        <v>52</v>
      </c>
      <c r="K134" s="67">
        <v>25.2</v>
      </c>
      <c r="L134" s="67" t="s">
        <v>52</v>
      </c>
      <c r="M134" s="86">
        <v>0</v>
      </c>
      <c r="N134" s="69"/>
      <c r="O134" s="69"/>
      <c r="P134" s="69"/>
    </row>
    <row r="135" spans="1:16" x14ac:dyDescent="0.45">
      <c r="A135" s="114" t="s">
        <v>115</v>
      </c>
      <c r="B135" s="86">
        <v>0</v>
      </c>
      <c r="C135" s="86">
        <v>0</v>
      </c>
      <c r="D135" s="86">
        <v>0</v>
      </c>
      <c r="E135" s="86" t="s">
        <v>52</v>
      </c>
      <c r="F135" s="86" t="s">
        <v>52</v>
      </c>
      <c r="G135" s="86">
        <v>0</v>
      </c>
      <c r="H135" s="67">
        <v>0</v>
      </c>
      <c r="I135" s="67">
        <v>0</v>
      </c>
      <c r="J135" s="67">
        <v>0</v>
      </c>
      <c r="K135" s="67">
        <v>0</v>
      </c>
      <c r="L135" s="67" t="s">
        <v>52</v>
      </c>
      <c r="M135" s="86">
        <v>0</v>
      </c>
      <c r="N135" s="69"/>
      <c r="O135" s="69"/>
      <c r="P135" s="69"/>
    </row>
    <row r="136" spans="1:16" x14ac:dyDescent="0.45">
      <c r="A136" s="114" t="s">
        <v>116</v>
      </c>
      <c r="B136" s="86">
        <v>0</v>
      </c>
      <c r="C136" s="86">
        <v>0</v>
      </c>
      <c r="D136" s="86">
        <v>0</v>
      </c>
      <c r="E136" s="86" t="s">
        <v>52</v>
      </c>
      <c r="F136" s="86" t="s">
        <v>52</v>
      </c>
      <c r="G136" s="86">
        <v>0</v>
      </c>
      <c r="H136" s="67">
        <v>0</v>
      </c>
      <c r="I136" s="67">
        <v>0</v>
      </c>
      <c r="J136" s="67">
        <v>0</v>
      </c>
      <c r="K136" s="67">
        <v>0</v>
      </c>
      <c r="L136" s="67" t="s">
        <v>52</v>
      </c>
      <c r="M136" s="86">
        <v>0</v>
      </c>
      <c r="N136" s="69"/>
      <c r="O136" s="69"/>
      <c r="P136" s="69"/>
    </row>
    <row r="137" spans="1:16" x14ac:dyDescent="0.45">
      <c r="A137" s="114" t="s">
        <v>117</v>
      </c>
      <c r="B137" s="86">
        <v>0</v>
      </c>
      <c r="C137" s="86">
        <v>0</v>
      </c>
      <c r="D137" s="86">
        <v>0</v>
      </c>
      <c r="E137" s="86" t="s">
        <v>52</v>
      </c>
      <c r="F137" s="86" t="s">
        <v>52</v>
      </c>
      <c r="G137" s="86">
        <v>0</v>
      </c>
      <c r="H137" s="67">
        <v>0</v>
      </c>
      <c r="I137" s="67">
        <v>0</v>
      </c>
      <c r="J137" s="67">
        <v>0</v>
      </c>
      <c r="K137" s="67">
        <v>0</v>
      </c>
      <c r="L137" s="67" t="s">
        <v>52</v>
      </c>
      <c r="M137" s="86">
        <v>0</v>
      </c>
      <c r="N137" s="69"/>
      <c r="O137" s="69"/>
      <c r="P137" s="69"/>
    </row>
    <row r="138" spans="1:16" x14ac:dyDescent="0.45">
      <c r="A138" s="114" t="s">
        <v>118</v>
      </c>
      <c r="B138" s="86">
        <v>0</v>
      </c>
      <c r="C138" s="86">
        <v>0</v>
      </c>
      <c r="D138" s="86">
        <v>0</v>
      </c>
      <c r="E138" s="86" t="s">
        <v>52</v>
      </c>
      <c r="F138" s="86" t="s">
        <v>52</v>
      </c>
      <c r="G138" s="86">
        <v>0</v>
      </c>
      <c r="H138" s="67">
        <v>0</v>
      </c>
      <c r="I138" s="67">
        <v>0</v>
      </c>
      <c r="J138" s="67">
        <v>0</v>
      </c>
      <c r="K138" s="67">
        <v>0</v>
      </c>
      <c r="L138" s="67" t="s">
        <v>52</v>
      </c>
      <c r="M138" s="86">
        <v>0</v>
      </c>
      <c r="N138" s="69"/>
      <c r="O138" s="69"/>
      <c r="P138" s="69"/>
    </row>
    <row r="139" spans="1:16" x14ac:dyDescent="0.45">
      <c r="A139" s="114" t="s">
        <v>55</v>
      </c>
      <c r="B139" s="86">
        <v>0</v>
      </c>
      <c r="C139" s="86">
        <v>0</v>
      </c>
      <c r="D139" s="86">
        <v>0</v>
      </c>
      <c r="E139" s="86" t="s">
        <v>52</v>
      </c>
      <c r="F139" s="86">
        <v>38.630000000000003</v>
      </c>
      <c r="G139" s="86">
        <v>28.13</v>
      </c>
      <c r="H139" s="67">
        <v>0</v>
      </c>
      <c r="I139" s="67">
        <v>0</v>
      </c>
      <c r="J139" s="67">
        <v>0</v>
      </c>
      <c r="K139" s="67">
        <v>0</v>
      </c>
      <c r="L139" s="67">
        <v>29.52</v>
      </c>
      <c r="M139" s="67">
        <v>25.55</v>
      </c>
      <c r="N139" s="69"/>
      <c r="O139" s="69"/>
      <c r="P139" s="69"/>
    </row>
    <row r="140" spans="1:16" x14ac:dyDescent="0.45">
      <c r="A140" s="77" t="s">
        <v>56</v>
      </c>
      <c r="B140" s="87">
        <f t="shared" ref="B140:M140" si="19">SUM(B120:B139)</f>
        <v>509.1</v>
      </c>
      <c r="C140" s="87">
        <f t="shared" si="19"/>
        <v>476.17</v>
      </c>
      <c r="D140" s="87">
        <f t="shared" si="19"/>
        <v>422.46</v>
      </c>
      <c r="E140" s="87">
        <f t="shared" si="19"/>
        <v>449.07000000000005</v>
      </c>
      <c r="F140" s="87">
        <f t="shared" si="19"/>
        <v>369.34000000000003</v>
      </c>
      <c r="G140" s="87">
        <f t="shared" si="19"/>
        <v>248.62</v>
      </c>
      <c r="H140" s="79">
        <f t="shared" si="19"/>
        <v>397.11</v>
      </c>
      <c r="I140" s="79">
        <f t="shared" si="19"/>
        <v>429.53999999999996</v>
      </c>
      <c r="J140" s="79">
        <f t="shared" si="19"/>
        <v>359.21999999999997</v>
      </c>
      <c r="K140" s="79">
        <f t="shared" si="19"/>
        <v>355.03000000000003</v>
      </c>
      <c r="L140" s="79">
        <f t="shared" si="19"/>
        <v>273.72000000000003</v>
      </c>
      <c r="M140" s="79">
        <f t="shared" si="19"/>
        <v>200.34</v>
      </c>
      <c r="N140" s="81"/>
      <c r="O140" s="81"/>
      <c r="P140" s="81"/>
    </row>
    <row r="142" spans="1:16" ht="23.25" x14ac:dyDescent="0.5">
      <c r="A142" s="1" t="str">
        <f>'ม.3 คณฺตศาสตร์-2563'!A114:M114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6" ht="23.25" x14ac:dyDescent="0.5">
      <c r="A143" s="6" t="s">
        <v>83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6" ht="23.25" x14ac:dyDescent="0.5">
      <c r="A144" s="11" t="s">
        <v>40</v>
      </c>
      <c r="B144" s="1" t="s">
        <v>119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23.25" x14ac:dyDescent="0.5">
      <c r="A145" s="15"/>
      <c r="B145" s="6" t="str">
        <f>B117</f>
        <v>ระหว่างปีการศึกษา 2558-2563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23.25" x14ac:dyDescent="0.5">
      <c r="A146" s="15"/>
      <c r="B146" s="31" t="s">
        <v>15</v>
      </c>
      <c r="C146" s="32"/>
      <c r="D146" s="32"/>
      <c r="E146" s="32"/>
      <c r="F146" s="32"/>
      <c r="G146" s="33"/>
      <c r="H146" s="54" t="s">
        <v>16</v>
      </c>
      <c r="I146" s="54"/>
      <c r="J146" s="54"/>
      <c r="K146" s="54"/>
      <c r="L146" s="54"/>
      <c r="M146" s="54"/>
    </row>
    <row r="147" spans="1:13" ht="23.25" x14ac:dyDescent="0.5">
      <c r="A147" s="19"/>
      <c r="B147" s="35">
        <f t="shared" ref="B147:M147" si="20">B119</f>
        <v>2558</v>
      </c>
      <c r="C147" s="35">
        <f t="shared" si="20"/>
        <v>2559</v>
      </c>
      <c r="D147" s="35">
        <f t="shared" si="20"/>
        <v>2560</v>
      </c>
      <c r="E147" s="35">
        <f t="shared" si="20"/>
        <v>2561</v>
      </c>
      <c r="F147" s="35">
        <f t="shared" si="20"/>
        <v>2562</v>
      </c>
      <c r="G147" s="35">
        <f t="shared" si="20"/>
        <v>2563</v>
      </c>
      <c r="H147" s="35">
        <f t="shared" si="20"/>
        <v>2558</v>
      </c>
      <c r="I147" s="35">
        <f t="shared" si="20"/>
        <v>2559</v>
      </c>
      <c r="J147" s="35">
        <f t="shared" si="20"/>
        <v>2560</v>
      </c>
      <c r="K147" s="35">
        <f t="shared" si="20"/>
        <v>2561</v>
      </c>
      <c r="L147" s="35">
        <f t="shared" si="20"/>
        <v>2562</v>
      </c>
      <c r="M147" s="35">
        <f t="shared" si="20"/>
        <v>2563</v>
      </c>
    </row>
    <row r="148" spans="1:13" x14ac:dyDescent="0.45">
      <c r="A148" s="114" t="s">
        <v>94</v>
      </c>
      <c r="B148" s="86">
        <v>32.74</v>
      </c>
      <c r="C148" s="86">
        <v>29.62</v>
      </c>
      <c r="D148" s="86">
        <v>17.45</v>
      </c>
      <c r="E148" s="86">
        <v>24.27</v>
      </c>
      <c r="F148" s="86">
        <v>38.35</v>
      </c>
      <c r="G148" s="86">
        <v>21.47</v>
      </c>
      <c r="H148" s="67">
        <v>0</v>
      </c>
      <c r="I148" s="67">
        <v>33.08</v>
      </c>
      <c r="J148" s="67">
        <v>29.61</v>
      </c>
      <c r="K148" s="67">
        <v>24.46</v>
      </c>
      <c r="L148" s="67">
        <v>37.65</v>
      </c>
      <c r="M148" s="67">
        <v>21.24</v>
      </c>
    </row>
    <row r="149" spans="1:13" x14ac:dyDescent="0.45">
      <c r="A149" s="114" t="s">
        <v>96</v>
      </c>
      <c r="B149" s="86">
        <v>32.69</v>
      </c>
      <c r="C149" s="86">
        <v>13.57</v>
      </c>
      <c r="D149" s="86">
        <v>29.02</v>
      </c>
      <c r="E149" s="86">
        <v>25.14</v>
      </c>
      <c r="F149" s="86">
        <v>13.78</v>
      </c>
      <c r="G149" s="86">
        <v>26.22</v>
      </c>
      <c r="H149" s="67">
        <v>24.18</v>
      </c>
      <c r="I149" s="67">
        <v>32.9</v>
      </c>
      <c r="J149" s="67">
        <v>13.66</v>
      </c>
      <c r="K149" s="67">
        <v>25.11</v>
      </c>
      <c r="L149" s="67">
        <v>13.83</v>
      </c>
      <c r="M149" s="67">
        <v>26.17</v>
      </c>
    </row>
    <row r="150" spans="1:13" x14ac:dyDescent="0.45">
      <c r="A150" s="114" t="s">
        <v>97</v>
      </c>
      <c r="B150" s="86">
        <v>0</v>
      </c>
      <c r="C150" s="86" t="s">
        <v>52</v>
      </c>
      <c r="D150" s="86">
        <v>0</v>
      </c>
      <c r="E150" s="86">
        <v>0</v>
      </c>
      <c r="F150" s="86">
        <v>0</v>
      </c>
      <c r="G150" s="86">
        <v>28.27</v>
      </c>
      <c r="H150" s="67">
        <v>21.98</v>
      </c>
      <c r="I150" s="67">
        <v>0</v>
      </c>
      <c r="J150" s="67" t="s">
        <v>52</v>
      </c>
      <c r="K150" s="67">
        <v>0</v>
      </c>
      <c r="L150" s="67">
        <v>0</v>
      </c>
      <c r="M150" s="67">
        <v>27.8</v>
      </c>
    </row>
    <row r="151" spans="1:13" x14ac:dyDescent="0.45">
      <c r="A151" s="114" t="s">
        <v>98</v>
      </c>
      <c r="B151" s="86">
        <v>36.76</v>
      </c>
      <c r="C151" s="86">
        <v>27.96</v>
      </c>
      <c r="D151" s="86">
        <v>42.37</v>
      </c>
      <c r="E151" s="86">
        <v>20.84</v>
      </c>
      <c r="F151" s="86" t="s">
        <v>52</v>
      </c>
      <c r="G151" s="86">
        <v>0</v>
      </c>
      <c r="H151" s="67">
        <v>27.61</v>
      </c>
      <c r="I151" s="67">
        <v>36.68</v>
      </c>
      <c r="J151" s="67">
        <v>27.42</v>
      </c>
      <c r="K151" s="67">
        <v>20.64</v>
      </c>
      <c r="L151" s="67" t="s">
        <v>52</v>
      </c>
      <c r="M151" s="67" t="s">
        <v>52</v>
      </c>
    </row>
    <row r="152" spans="1:13" x14ac:dyDescent="0.45">
      <c r="A152" s="114" t="s">
        <v>99</v>
      </c>
      <c r="B152" s="86">
        <v>45.99</v>
      </c>
      <c r="C152" s="86">
        <v>26.89</v>
      </c>
      <c r="D152" s="86">
        <v>19.059999999999999</v>
      </c>
      <c r="E152" s="86" t="s">
        <v>52</v>
      </c>
      <c r="F152" s="86">
        <v>14.35</v>
      </c>
      <c r="G152" s="86">
        <v>19.579999999999998</v>
      </c>
      <c r="H152" s="67">
        <v>28.06</v>
      </c>
      <c r="I152" s="67">
        <v>45.76</v>
      </c>
      <c r="J152" s="67">
        <v>26.84</v>
      </c>
      <c r="K152" s="67" t="s">
        <v>52</v>
      </c>
      <c r="L152" s="67">
        <v>14.39</v>
      </c>
      <c r="M152" s="67">
        <v>19.36</v>
      </c>
    </row>
    <row r="153" spans="1:13" x14ac:dyDescent="0.45">
      <c r="A153" s="114" t="s">
        <v>101</v>
      </c>
      <c r="B153" s="86">
        <v>19.98</v>
      </c>
      <c r="C153" s="86">
        <v>31.11</v>
      </c>
      <c r="D153" s="86">
        <v>33.25</v>
      </c>
      <c r="E153" s="86">
        <v>25.05</v>
      </c>
      <c r="F153" s="86">
        <v>0</v>
      </c>
      <c r="G153" s="86">
        <v>29.25</v>
      </c>
      <c r="H153" s="67">
        <v>41.32</v>
      </c>
      <c r="I153" s="67">
        <v>20.16</v>
      </c>
      <c r="J153" s="67">
        <v>31</v>
      </c>
      <c r="K153" s="67">
        <v>24.99</v>
      </c>
      <c r="L153" s="67" t="s">
        <v>52</v>
      </c>
      <c r="M153" s="67">
        <v>29.72</v>
      </c>
    </row>
    <row r="154" spans="1:13" x14ac:dyDescent="0.45">
      <c r="A154" s="114" t="s">
        <v>102</v>
      </c>
      <c r="B154" s="86">
        <v>0</v>
      </c>
      <c r="C154" s="86" t="s">
        <v>52</v>
      </c>
      <c r="D154" s="86">
        <v>0</v>
      </c>
      <c r="E154" s="86">
        <v>0</v>
      </c>
      <c r="F154" s="86">
        <v>0</v>
      </c>
      <c r="G154" s="86">
        <v>0</v>
      </c>
      <c r="H154" s="67">
        <v>0</v>
      </c>
      <c r="I154" s="67">
        <v>0</v>
      </c>
      <c r="J154" s="67" t="s">
        <v>52</v>
      </c>
      <c r="K154" s="67">
        <v>0</v>
      </c>
      <c r="L154" s="67">
        <v>0</v>
      </c>
      <c r="M154" s="67">
        <v>0</v>
      </c>
    </row>
    <row r="155" spans="1:13" x14ac:dyDescent="0.45">
      <c r="A155" s="114" t="s">
        <v>103</v>
      </c>
      <c r="B155" s="86">
        <v>33.44</v>
      </c>
      <c r="C155" s="86">
        <v>53.2</v>
      </c>
      <c r="D155" s="86">
        <v>32.83</v>
      </c>
      <c r="E155" s="86">
        <v>66.37</v>
      </c>
      <c r="F155" s="86">
        <v>44.35</v>
      </c>
      <c r="G155" s="86">
        <v>25.83</v>
      </c>
      <c r="H155" s="67">
        <v>18.829999999999998</v>
      </c>
      <c r="I155" s="67">
        <v>33.549999999999997</v>
      </c>
      <c r="J155" s="67">
        <v>52.16</v>
      </c>
      <c r="K155" s="67">
        <v>65.27</v>
      </c>
      <c r="L155" s="67">
        <v>43.55</v>
      </c>
      <c r="M155" s="67">
        <v>25.22</v>
      </c>
    </row>
    <row r="156" spans="1:13" x14ac:dyDescent="0.45">
      <c r="A156" s="114" t="s">
        <v>105</v>
      </c>
      <c r="B156" s="86">
        <v>43.33</v>
      </c>
      <c r="C156" s="86">
        <v>41.61</v>
      </c>
      <c r="D156" s="86">
        <v>24.07</v>
      </c>
      <c r="E156" s="86">
        <v>28.05</v>
      </c>
      <c r="F156" s="86">
        <v>10.33</v>
      </c>
      <c r="G156" s="86">
        <v>21.24</v>
      </c>
      <c r="H156" s="67">
        <v>35.06</v>
      </c>
      <c r="I156" s="67">
        <v>43</v>
      </c>
      <c r="J156" s="67">
        <v>41.27</v>
      </c>
      <c r="K156" s="67">
        <v>27.79</v>
      </c>
      <c r="L156" s="67">
        <v>10.3</v>
      </c>
      <c r="M156" s="67">
        <v>21.1</v>
      </c>
    </row>
    <row r="157" spans="1:13" x14ac:dyDescent="0.45">
      <c r="A157" s="114" t="s">
        <v>106</v>
      </c>
      <c r="B157" s="86">
        <v>58.18</v>
      </c>
      <c r="C157" s="86">
        <v>52.97</v>
      </c>
      <c r="D157" s="86">
        <v>28.23</v>
      </c>
      <c r="E157" s="86">
        <v>32.9</v>
      </c>
      <c r="F157" s="86">
        <v>28.16</v>
      </c>
      <c r="G157" s="86">
        <v>0</v>
      </c>
      <c r="H157" s="67">
        <v>49.97</v>
      </c>
      <c r="I157" s="67">
        <v>57.74</v>
      </c>
      <c r="J157" s="67">
        <v>52.27</v>
      </c>
      <c r="K157" s="67">
        <v>32.659999999999997</v>
      </c>
      <c r="L157" s="67">
        <v>28.12</v>
      </c>
      <c r="M157" s="67">
        <v>0</v>
      </c>
    </row>
    <row r="158" spans="1:13" x14ac:dyDescent="0.45">
      <c r="A158" s="114" t="s">
        <v>108</v>
      </c>
      <c r="B158" s="86">
        <v>48.9</v>
      </c>
      <c r="C158" s="86">
        <v>36.67</v>
      </c>
      <c r="D158" s="86">
        <v>30.59</v>
      </c>
      <c r="E158" s="86">
        <v>25.54</v>
      </c>
      <c r="F158" s="86">
        <v>32.43</v>
      </c>
      <c r="G158" s="86">
        <v>0</v>
      </c>
      <c r="H158" s="67">
        <v>40.47</v>
      </c>
      <c r="I158" s="67">
        <v>48.93</v>
      </c>
      <c r="J158" s="67">
        <v>36.380000000000003</v>
      </c>
      <c r="K158" s="67">
        <v>25.34</v>
      </c>
      <c r="L158" s="67">
        <v>32.090000000000003</v>
      </c>
      <c r="M158" s="67">
        <v>0</v>
      </c>
    </row>
    <row r="159" spans="1:13" x14ac:dyDescent="0.45">
      <c r="A159" s="114" t="s">
        <v>109</v>
      </c>
      <c r="B159" s="86">
        <v>23.61</v>
      </c>
      <c r="C159" s="86">
        <v>11.57</v>
      </c>
      <c r="D159" s="86">
        <v>30.51</v>
      </c>
      <c r="E159" s="86">
        <v>33.270000000000003</v>
      </c>
      <c r="F159" s="86">
        <v>23.61</v>
      </c>
      <c r="G159" s="86">
        <v>0</v>
      </c>
      <c r="H159" s="67">
        <v>43.64</v>
      </c>
      <c r="I159" s="67">
        <v>23.54</v>
      </c>
      <c r="J159" s="67">
        <v>11.48</v>
      </c>
      <c r="K159" s="67">
        <v>32.9</v>
      </c>
      <c r="L159" s="67">
        <v>23.31</v>
      </c>
      <c r="M159" s="67">
        <v>0</v>
      </c>
    </row>
    <row r="160" spans="1:13" x14ac:dyDescent="0.45">
      <c r="A160" s="114" t="s">
        <v>111</v>
      </c>
      <c r="B160" s="86">
        <v>27.34</v>
      </c>
      <c r="C160" s="86">
        <v>14.68</v>
      </c>
      <c r="D160" s="86">
        <v>8.69</v>
      </c>
      <c r="E160" s="86">
        <v>33.619999999999997</v>
      </c>
      <c r="F160" s="86">
        <v>26.69</v>
      </c>
      <c r="G160" s="86">
        <v>0</v>
      </c>
      <c r="H160" s="67">
        <v>45.75</v>
      </c>
      <c r="I160" s="67">
        <v>27.38</v>
      </c>
      <c r="J160" s="67">
        <v>14.66</v>
      </c>
      <c r="K160" s="67">
        <v>33.42</v>
      </c>
      <c r="L160" s="67">
        <v>26.53</v>
      </c>
      <c r="M160" s="67">
        <v>0</v>
      </c>
    </row>
    <row r="161" spans="1:13" x14ac:dyDescent="0.45">
      <c r="A161" s="114" t="s">
        <v>112</v>
      </c>
      <c r="B161" s="86">
        <v>0</v>
      </c>
      <c r="C161" s="86" t="s">
        <v>52</v>
      </c>
      <c r="D161" s="86" t="s">
        <v>52</v>
      </c>
      <c r="E161" s="86" t="s">
        <v>52</v>
      </c>
      <c r="F161" s="86" t="s">
        <v>52</v>
      </c>
      <c r="G161" s="86">
        <v>0</v>
      </c>
      <c r="H161" s="67">
        <v>0</v>
      </c>
      <c r="I161" s="67">
        <v>0</v>
      </c>
      <c r="J161" s="67" t="s">
        <v>52</v>
      </c>
      <c r="K161" s="67" t="s">
        <v>52</v>
      </c>
      <c r="L161" s="67" t="s">
        <v>52</v>
      </c>
      <c r="M161" s="67" t="s">
        <v>52</v>
      </c>
    </row>
    <row r="162" spans="1:13" x14ac:dyDescent="0.45">
      <c r="A162" s="114" t="s">
        <v>113</v>
      </c>
      <c r="B162" s="86">
        <v>9.23</v>
      </c>
      <c r="C162" s="86" t="s">
        <v>52</v>
      </c>
      <c r="D162" s="86" t="s">
        <v>52</v>
      </c>
      <c r="E162" s="86">
        <v>23.33</v>
      </c>
      <c r="F162" s="86" t="s">
        <v>52</v>
      </c>
      <c r="G162" s="86">
        <v>0</v>
      </c>
      <c r="H162" s="67">
        <v>7.71</v>
      </c>
      <c r="I162" s="67">
        <v>9.23</v>
      </c>
      <c r="J162" s="67" t="s">
        <v>52</v>
      </c>
      <c r="K162" s="67">
        <v>23.16</v>
      </c>
      <c r="L162" s="67" t="s">
        <v>52</v>
      </c>
      <c r="M162" s="67" t="s">
        <v>52</v>
      </c>
    </row>
    <row r="163" spans="1:13" x14ac:dyDescent="0.45">
      <c r="A163" s="114" t="s">
        <v>115</v>
      </c>
      <c r="B163" s="86">
        <v>0</v>
      </c>
      <c r="C163" s="86" t="s">
        <v>52</v>
      </c>
      <c r="D163" s="86" t="s">
        <v>52</v>
      </c>
      <c r="E163" s="86" t="s">
        <v>52</v>
      </c>
      <c r="F163" s="86" t="s">
        <v>52</v>
      </c>
      <c r="G163" s="86">
        <v>0</v>
      </c>
      <c r="H163" s="67">
        <v>0</v>
      </c>
      <c r="I163" s="67">
        <v>0</v>
      </c>
      <c r="J163" s="67">
        <v>0</v>
      </c>
      <c r="K163" s="67" t="s">
        <v>52</v>
      </c>
      <c r="L163" s="67" t="s">
        <v>52</v>
      </c>
      <c r="M163" s="67" t="s">
        <v>52</v>
      </c>
    </row>
    <row r="164" spans="1:13" x14ac:dyDescent="0.45">
      <c r="A164" s="114" t="s">
        <v>116</v>
      </c>
      <c r="B164" s="86">
        <v>0</v>
      </c>
      <c r="C164" s="86">
        <v>0</v>
      </c>
      <c r="D164" s="86" t="s">
        <v>52</v>
      </c>
      <c r="E164" s="86" t="s">
        <v>52</v>
      </c>
      <c r="F164" s="86" t="s">
        <v>52</v>
      </c>
      <c r="G164" s="86">
        <v>0</v>
      </c>
      <c r="H164" s="67">
        <v>0</v>
      </c>
      <c r="I164" s="67">
        <v>0</v>
      </c>
      <c r="J164" s="67">
        <v>0</v>
      </c>
      <c r="K164" s="67" t="s">
        <v>52</v>
      </c>
      <c r="L164" s="67" t="s">
        <v>52</v>
      </c>
      <c r="M164" s="67" t="s">
        <v>52</v>
      </c>
    </row>
    <row r="165" spans="1:13" x14ac:dyDescent="0.45">
      <c r="A165" s="114" t="s">
        <v>117</v>
      </c>
      <c r="B165" s="86">
        <v>0</v>
      </c>
      <c r="C165" s="86">
        <v>0</v>
      </c>
      <c r="D165" s="86" t="s">
        <v>52</v>
      </c>
      <c r="E165" s="86" t="s">
        <v>52</v>
      </c>
      <c r="F165" s="86" t="s">
        <v>52</v>
      </c>
      <c r="G165" s="86">
        <v>0</v>
      </c>
      <c r="H165" s="67">
        <v>0</v>
      </c>
      <c r="I165" s="67">
        <v>0</v>
      </c>
      <c r="J165" s="67">
        <v>0</v>
      </c>
      <c r="K165" s="67" t="s">
        <v>52</v>
      </c>
      <c r="L165" s="67" t="s">
        <v>52</v>
      </c>
      <c r="M165" s="67" t="s">
        <v>52</v>
      </c>
    </row>
    <row r="166" spans="1:13" x14ac:dyDescent="0.45">
      <c r="A166" s="114" t="s">
        <v>118</v>
      </c>
      <c r="B166" s="86">
        <v>0</v>
      </c>
      <c r="C166" s="86">
        <v>0</v>
      </c>
      <c r="D166" s="86" t="s">
        <v>52</v>
      </c>
      <c r="E166" s="86" t="s">
        <v>52</v>
      </c>
      <c r="F166" s="86" t="s">
        <v>52</v>
      </c>
      <c r="G166" s="86">
        <v>0</v>
      </c>
      <c r="H166" s="67">
        <v>0</v>
      </c>
      <c r="I166" s="67">
        <v>0</v>
      </c>
      <c r="J166" s="67">
        <v>0</v>
      </c>
      <c r="K166" s="67" t="s">
        <v>52</v>
      </c>
      <c r="L166" s="67" t="s">
        <v>52</v>
      </c>
      <c r="M166" s="67" t="s">
        <v>52</v>
      </c>
    </row>
    <row r="167" spans="1:13" x14ac:dyDescent="0.45">
      <c r="A167" s="114" t="s">
        <v>55</v>
      </c>
      <c r="B167" s="86">
        <v>0</v>
      </c>
      <c r="C167" s="86">
        <v>0</v>
      </c>
      <c r="D167" s="86" t="s">
        <v>52</v>
      </c>
      <c r="E167" s="86" t="s">
        <v>52</v>
      </c>
      <c r="F167" s="86">
        <v>28.41</v>
      </c>
      <c r="G167" s="86">
        <v>24.79</v>
      </c>
      <c r="H167" s="67">
        <v>0</v>
      </c>
      <c r="I167" s="67">
        <v>0</v>
      </c>
      <c r="J167" s="67">
        <v>0</v>
      </c>
      <c r="K167" s="67" t="s">
        <v>52</v>
      </c>
      <c r="L167" s="67">
        <v>28.22</v>
      </c>
      <c r="M167" s="67">
        <v>24.69</v>
      </c>
    </row>
    <row r="168" spans="1:13" x14ac:dyDescent="0.45">
      <c r="A168" s="77" t="s">
        <v>56</v>
      </c>
      <c r="B168" s="87">
        <f t="shared" ref="B168:M168" si="21">SUM(B148:B167)</f>
        <v>412.19</v>
      </c>
      <c r="C168" s="87">
        <f t="shared" si="21"/>
        <v>339.85000000000008</v>
      </c>
      <c r="D168" s="87">
        <f t="shared" si="21"/>
        <v>296.07</v>
      </c>
      <c r="E168" s="87">
        <f t="shared" si="21"/>
        <v>338.38</v>
      </c>
      <c r="F168" s="87">
        <f t="shared" si="21"/>
        <v>260.46000000000004</v>
      </c>
      <c r="G168" s="87">
        <f t="shared" si="21"/>
        <v>196.65</v>
      </c>
      <c r="H168" s="79">
        <f t="shared" si="21"/>
        <v>384.58</v>
      </c>
      <c r="I168" s="79">
        <f t="shared" si="21"/>
        <v>411.95000000000005</v>
      </c>
      <c r="J168" s="79">
        <f t="shared" si="21"/>
        <v>336.75000000000006</v>
      </c>
      <c r="K168" s="79">
        <f t="shared" si="21"/>
        <v>335.74</v>
      </c>
      <c r="L168" s="79">
        <f t="shared" si="21"/>
        <v>257.99</v>
      </c>
      <c r="M168" s="79">
        <f t="shared" si="21"/>
        <v>195.29999999999998</v>
      </c>
    </row>
    <row r="182" spans="1:16" x14ac:dyDescent="0.45">
      <c r="A182" s="83"/>
      <c r="B182" s="83"/>
      <c r="C182" s="83"/>
      <c r="D182" s="83"/>
      <c r="E182" s="83"/>
      <c r="F182" s="83"/>
      <c r="G182" s="83"/>
      <c r="H182" s="64"/>
      <c r="I182" s="64"/>
      <c r="J182" s="64"/>
      <c r="K182" s="64"/>
      <c r="L182" s="64"/>
      <c r="M182" s="64"/>
      <c r="N182" s="83"/>
      <c r="O182" s="83"/>
      <c r="P182" s="83"/>
    </row>
    <row r="183" spans="1:16" x14ac:dyDescent="0.45">
      <c r="A183" s="83"/>
      <c r="B183" s="89" t="s">
        <v>18</v>
      </c>
      <c r="C183" s="89"/>
      <c r="D183" s="89"/>
      <c r="E183" s="89"/>
      <c r="F183" s="89"/>
      <c r="G183" s="89" t="s">
        <v>21</v>
      </c>
      <c r="H183" s="89"/>
      <c r="I183" s="89"/>
      <c r="J183" s="89"/>
      <c r="K183" s="89"/>
      <c r="L183" s="89" t="s">
        <v>24</v>
      </c>
      <c r="M183" s="89"/>
      <c r="N183" s="89"/>
      <c r="O183" s="89"/>
      <c r="P183" s="89"/>
    </row>
    <row r="184" spans="1:16" x14ac:dyDescent="0.45">
      <c r="A184" s="83"/>
      <c r="B184" s="90">
        <f>C147</f>
        <v>2559</v>
      </c>
      <c r="C184" s="90">
        <f t="shared" ref="C184:F184" si="22">D147</f>
        <v>2560</v>
      </c>
      <c r="D184" s="90">
        <f t="shared" si="22"/>
        <v>2561</v>
      </c>
      <c r="E184" s="90">
        <f t="shared" si="22"/>
        <v>2562</v>
      </c>
      <c r="F184" s="90">
        <f t="shared" si="22"/>
        <v>2563</v>
      </c>
      <c r="G184" s="90">
        <f>B184</f>
        <v>2559</v>
      </c>
      <c r="H184" s="91">
        <f t="shared" ref="H184:K184" si="23">C184</f>
        <v>2560</v>
      </c>
      <c r="I184" s="91">
        <f t="shared" si="23"/>
        <v>2561</v>
      </c>
      <c r="J184" s="91">
        <f t="shared" si="23"/>
        <v>2562</v>
      </c>
      <c r="K184" s="91">
        <f t="shared" si="23"/>
        <v>2563</v>
      </c>
      <c r="L184" s="91">
        <f>B184</f>
        <v>2559</v>
      </c>
      <c r="M184" s="91">
        <f t="shared" ref="M184:P184" si="24">C184</f>
        <v>2560</v>
      </c>
      <c r="N184" s="90">
        <f t="shared" si="24"/>
        <v>2561</v>
      </c>
      <c r="O184" s="90">
        <f t="shared" si="24"/>
        <v>2562</v>
      </c>
      <c r="P184" s="90">
        <f t="shared" si="24"/>
        <v>2563</v>
      </c>
    </row>
    <row r="185" spans="1:16" x14ac:dyDescent="0.45">
      <c r="A185" s="83" t="str">
        <f>A8</f>
        <v>ระดับโรงเรียน</v>
      </c>
      <c r="B185" s="92">
        <f t="shared" ref="B185:F188" si="25">C17</f>
        <v>96.8</v>
      </c>
      <c r="C185" s="92">
        <f t="shared" si="25"/>
        <v>100</v>
      </c>
      <c r="D185" s="92">
        <f t="shared" si="25"/>
        <v>100</v>
      </c>
      <c r="E185" s="92">
        <f t="shared" si="25"/>
        <v>92</v>
      </c>
      <c r="F185" s="92">
        <f t="shared" si="25"/>
        <v>80</v>
      </c>
      <c r="G185" s="92">
        <f>C36</f>
        <v>6.4</v>
      </c>
      <c r="H185" s="93">
        <f t="shared" ref="H185:K188" si="26">D36</f>
        <v>4</v>
      </c>
      <c r="I185" s="93">
        <f t="shared" si="26"/>
        <v>8</v>
      </c>
      <c r="J185" s="93">
        <f t="shared" si="26"/>
        <v>4</v>
      </c>
      <c r="K185" s="93">
        <f t="shared" si="26"/>
        <v>0</v>
      </c>
      <c r="L185" s="93">
        <f>C45</f>
        <v>41.72</v>
      </c>
      <c r="M185" s="93">
        <f t="shared" ref="M185:P188" si="27">D45</f>
        <v>37.549999999999997</v>
      </c>
      <c r="N185" s="92">
        <f t="shared" si="27"/>
        <v>40.1</v>
      </c>
      <c r="O185" s="92">
        <f t="shared" si="27"/>
        <v>36.82</v>
      </c>
      <c r="P185" s="92">
        <f t="shared" si="27"/>
        <v>32.42</v>
      </c>
    </row>
    <row r="186" spans="1:16" x14ac:dyDescent="0.45">
      <c r="A186" s="83" t="str">
        <f>A9</f>
        <v>ระดับจังหวัด</v>
      </c>
      <c r="B186" s="92">
        <f t="shared" si="25"/>
        <v>100</v>
      </c>
      <c r="C186" s="92">
        <f t="shared" si="25"/>
        <v>100</v>
      </c>
      <c r="D186" s="92">
        <f t="shared" si="25"/>
        <v>100</v>
      </c>
      <c r="E186" s="92">
        <f t="shared" si="25"/>
        <v>100</v>
      </c>
      <c r="F186" s="92">
        <f t="shared" si="25"/>
        <v>100</v>
      </c>
      <c r="G186" s="92">
        <f t="shared" ref="G186:G188" si="28">C37</f>
        <v>0</v>
      </c>
      <c r="H186" s="93">
        <f t="shared" si="26"/>
        <v>0</v>
      </c>
      <c r="I186" s="93">
        <f t="shared" si="26"/>
        <v>0</v>
      </c>
      <c r="J186" s="93">
        <f t="shared" si="26"/>
        <v>0</v>
      </c>
      <c r="K186" s="93">
        <f t="shared" si="26"/>
        <v>0</v>
      </c>
      <c r="L186" s="93">
        <f t="shared" ref="L186:L188" si="29">C46</f>
        <v>31.16</v>
      </c>
      <c r="M186" s="93">
        <f t="shared" si="27"/>
        <v>27.96</v>
      </c>
      <c r="N186" s="92">
        <f t="shared" si="27"/>
        <v>31.81</v>
      </c>
      <c r="O186" s="92">
        <f t="shared" si="27"/>
        <v>28.33</v>
      </c>
      <c r="P186" s="92">
        <f t="shared" si="27"/>
        <v>26.44</v>
      </c>
    </row>
    <row r="187" spans="1:16" x14ac:dyDescent="0.45">
      <c r="A187" s="83" t="str">
        <f>A10</f>
        <v>ระดับสังกัด</v>
      </c>
      <c r="B187" s="92">
        <f t="shared" si="25"/>
        <v>100</v>
      </c>
      <c r="C187" s="92">
        <f t="shared" si="25"/>
        <v>100</v>
      </c>
      <c r="D187" s="92">
        <f t="shared" si="25"/>
        <v>100</v>
      </c>
      <c r="E187" s="92">
        <f t="shared" si="25"/>
        <v>100</v>
      </c>
      <c r="F187" s="92">
        <f t="shared" si="25"/>
        <v>100</v>
      </c>
      <c r="G187" s="92">
        <f t="shared" si="28"/>
        <v>0</v>
      </c>
      <c r="H187" s="93">
        <f t="shared" si="26"/>
        <v>0</v>
      </c>
      <c r="I187" s="93">
        <f t="shared" si="26"/>
        <v>0</v>
      </c>
      <c r="J187" s="93">
        <f t="shared" si="26"/>
        <v>0</v>
      </c>
      <c r="K187" s="93">
        <f t="shared" si="26"/>
        <v>0</v>
      </c>
      <c r="L187" s="93">
        <f t="shared" si="29"/>
        <v>29.53</v>
      </c>
      <c r="M187" s="93">
        <f t="shared" si="27"/>
        <v>26.55</v>
      </c>
      <c r="N187" s="92">
        <f t="shared" si="27"/>
        <v>30.28</v>
      </c>
      <c r="O187" s="92">
        <f t="shared" si="27"/>
        <v>26.98</v>
      </c>
      <c r="P187" s="92">
        <f t="shared" si="27"/>
        <v>25.82</v>
      </c>
    </row>
    <row r="188" spans="1:16" x14ac:dyDescent="0.45">
      <c r="A188" s="83" t="str">
        <f>A11</f>
        <v>ระดับประเทศ</v>
      </c>
      <c r="B188" s="92">
        <f t="shared" si="25"/>
        <v>100</v>
      </c>
      <c r="C188" s="92">
        <f t="shared" si="25"/>
        <v>100</v>
      </c>
      <c r="D188" s="92">
        <f t="shared" si="25"/>
        <v>100</v>
      </c>
      <c r="E188" s="92">
        <f t="shared" si="25"/>
        <v>100</v>
      </c>
      <c r="F188" s="92">
        <f t="shared" si="25"/>
        <v>100</v>
      </c>
      <c r="G188" s="92">
        <f t="shared" si="28"/>
        <v>0</v>
      </c>
      <c r="H188" s="93">
        <f t="shared" si="26"/>
        <v>0</v>
      </c>
      <c r="I188" s="93">
        <f t="shared" si="26"/>
        <v>0</v>
      </c>
      <c r="J188" s="93">
        <f t="shared" si="26"/>
        <v>0</v>
      </c>
      <c r="K188" s="93">
        <f t="shared" si="26"/>
        <v>0</v>
      </c>
      <c r="L188" s="93">
        <f t="shared" si="29"/>
        <v>29.31</v>
      </c>
      <c r="M188" s="93">
        <f t="shared" si="27"/>
        <v>26.3</v>
      </c>
      <c r="N188" s="92">
        <f t="shared" si="27"/>
        <v>30.04</v>
      </c>
      <c r="O188" s="92">
        <f t="shared" si="27"/>
        <v>26.73</v>
      </c>
      <c r="P188" s="92">
        <f t="shared" si="27"/>
        <v>25.46</v>
      </c>
    </row>
    <row r="189" spans="1:16" x14ac:dyDescent="0.45">
      <c r="B189" s="83"/>
      <c r="C189" s="83"/>
      <c r="D189" s="83"/>
      <c r="E189" s="83"/>
      <c r="F189" s="83"/>
      <c r="G189" s="83"/>
      <c r="H189" s="64"/>
      <c r="I189" s="64"/>
      <c r="J189" s="64"/>
      <c r="K189" s="64"/>
      <c r="L189" s="64"/>
      <c r="M189" s="64"/>
      <c r="N189" s="83"/>
      <c r="O189" s="83"/>
      <c r="P189" s="83"/>
    </row>
    <row r="190" spans="1:16" x14ac:dyDescent="0.45">
      <c r="B190" s="83"/>
      <c r="C190" s="83"/>
      <c r="D190" s="83"/>
      <c r="E190" s="83"/>
      <c r="F190" s="83"/>
      <c r="G190" s="83"/>
      <c r="H190" s="64"/>
      <c r="I190" s="64"/>
      <c r="J190" s="64"/>
      <c r="K190" s="64"/>
      <c r="L190" s="64"/>
      <c r="M190" s="64"/>
      <c r="N190" s="83"/>
      <c r="O190" s="83"/>
      <c r="P190" s="83"/>
    </row>
    <row r="191" spans="1:16" x14ac:dyDescent="0.45">
      <c r="B191" s="83"/>
      <c r="C191" s="83"/>
      <c r="D191" s="83"/>
      <c r="E191" s="83"/>
      <c r="F191" s="83"/>
      <c r="G191" s="83"/>
      <c r="H191" s="64"/>
      <c r="I191" s="64"/>
      <c r="J191" s="64"/>
      <c r="K191" s="64"/>
      <c r="L191" s="64"/>
      <c r="M191" s="64"/>
      <c r="N191" s="83"/>
      <c r="O191" s="83"/>
      <c r="P191" s="83"/>
    </row>
    <row r="192" spans="1:16" x14ac:dyDescent="0.45">
      <c r="B192" s="83"/>
      <c r="C192" s="83"/>
      <c r="D192" s="83"/>
      <c r="E192" s="83"/>
      <c r="F192" s="83"/>
      <c r="G192" s="83"/>
      <c r="H192" s="64"/>
      <c r="I192" s="64"/>
      <c r="J192" s="64"/>
      <c r="K192" s="64"/>
      <c r="L192" s="64"/>
      <c r="M192" s="64"/>
      <c r="N192" s="83"/>
      <c r="O192" s="83"/>
      <c r="P192" s="83"/>
    </row>
    <row r="193" spans="2:16" x14ac:dyDescent="0.45">
      <c r="B193" s="83"/>
      <c r="C193" s="83"/>
      <c r="D193" s="83"/>
      <c r="E193" s="83"/>
      <c r="F193" s="83"/>
      <c r="G193" s="83"/>
      <c r="H193" s="64"/>
      <c r="I193" s="64"/>
      <c r="J193" s="64"/>
      <c r="K193" s="64"/>
      <c r="L193" s="64"/>
      <c r="M193" s="64"/>
      <c r="N193" s="83"/>
      <c r="O193" s="83"/>
      <c r="P193" s="83"/>
    </row>
    <row r="194" spans="2:16" x14ac:dyDescent="0.45">
      <c r="B194" s="83"/>
      <c r="C194" s="83"/>
      <c r="D194" s="83"/>
      <c r="E194" s="83"/>
      <c r="F194" s="83"/>
      <c r="G194" s="83"/>
      <c r="H194" s="64"/>
      <c r="I194" s="64"/>
      <c r="J194" s="64"/>
      <c r="K194" s="64"/>
      <c r="L194" s="64"/>
      <c r="M194" s="64"/>
      <c r="N194" s="83"/>
      <c r="O194" s="83"/>
      <c r="P194" s="83"/>
    </row>
    <row r="195" spans="2:16" x14ac:dyDescent="0.45">
      <c r="B195" s="83"/>
      <c r="C195" s="83"/>
      <c r="D195" s="83"/>
      <c r="E195" s="83"/>
      <c r="F195" s="83"/>
      <c r="G195" s="83"/>
      <c r="H195" s="64"/>
      <c r="I195" s="64"/>
      <c r="J195" s="64"/>
      <c r="K195" s="64"/>
      <c r="L195" s="64"/>
      <c r="M195" s="64"/>
      <c r="N195" s="83"/>
      <c r="O195" s="83"/>
      <c r="P195" s="83"/>
    </row>
    <row r="196" spans="2:16" x14ac:dyDescent="0.45">
      <c r="B196" s="83"/>
      <c r="C196" s="83"/>
      <c r="D196" s="83"/>
      <c r="E196" s="83"/>
      <c r="F196" s="83"/>
      <c r="G196" s="83"/>
      <c r="H196" s="64"/>
      <c r="I196" s="64"/>
      <c r="J196" s="64"/>
      <c r="K196" s="64"/>
      <c r="L196" s="64"/>
      <c r="M196" s="64"/>
      <c r="N196" s="83"/>
      <c r="O196" s="83"/>
      <c r="P196" s="83"/>
    </row>
    <row r="197" spans="2:16" x14ac:dyDescent="0.45">
      <c r="B197" s="83"/>
      <c r="C197" s="83"/>
      <c r="D197" s="83"/>
      <c r="E197" s="83"/>
      <c r="F197" s="83"/>
      <c r="G197" s="83"/>
      <c r="H197" s="64"/>
      <c r="I197" s="64"/>
      <c r="J197" s="64"/>
      <c r="K197" s="64"/>
      <c r="L197" s="64"/>
      <c r="M197" s="64"/>
      <c r="N197" s="83"/>
      <c r="O197" s="83"/>
      <c r="P197" s="83"/>
    </row>
    <row r="198" spans="2:16" x14ac:dyDescent="0.45">
      <c r="B198" s="83"/>
      <c r="C198" s="83"/>
      <c r="D198" s="83"/>
      <c r="E198" s="83"/>
      <c r="F198" s="83"/>
      <c r="G198" s="83"/>
      <c r="H198" s="64"/>
      <c r="I198" s="64"/>
      <c r="J198" s="64"/>
      <c r="K198" s="64"/>
      <c r="L198" s="64"/>
      <c r="M198" s="64"/>
      <c r="N198" s="83"/>
      <c r="O198" s="83"/>
      <c r="P198" s="83"/>
    </row>
    <row r="199" spans="2:16" x14ac:dyDescent="0.45">
      <c r="B199" s="83"/>
      <c r="C199" s="83"/>
      <c r="D199" s="83"/>
      <c r="E199" s="83"/>
      <c r="F199" s="83"/>
      <c r="G199" s="83"/>
      <c r="H199" s="64"/>
      <c r="I199" s="64"/>
      <c r="J199" s="64"/>
      <c r="K199" s="64"/>
      <c r="L199" s="64"/>
      <c r="M199" s="64"/>
      <c r="N199" s="83"/>
      <c r="O199" s="83"/>
      <c r="P199" s="83"/>
    </row>
    <row r="200" spans="2:16" x14ac:dyDescent="0.45">
      <c r="B200" s="83"/>
      <c r="C200" s="83"/>
      <c r="D200" s="83"/>
      <c r="E200" s="83"/>
      <c r="F200" s="83"/>
      <c r="G200" s="83"/>
      <c r="H200" s="64"/>
      <c r="I200" s="64"/>
      <c r="J200" s="64"/>
      <c r="K200" s="64"/>
      <c r="L200" s="64"/>
      <c r="M200" s="64"/>
      <c r="N200" s="83"/>
      <c r="O200" s="83"/>
      <c r="P200" s="83"/>
    </row>
    <row r="201" spans="2:16" x14ac:dyDescent="0.45">
      <c r="B201" s="83"/>
      <c r="C201" s="83"/>
      <c r="D201" s="83"/>
      <c r="E201" s="83"/>
      <c r="F201" s="83"/>
      <c r="G201" s="83"/>
      <c r="H201" s="64"/>
      <c r="I201" s="64"/>
      <c r="J201" s="64"/>
      <c r="K201" s="64"/>
      <c r="L201" s="64"/>
      <c r="M201" s="64"/>
      <c r="N201" s="83"/>
      <c r="O201" s="83"/>
      <c r="P201" s="83"/>
    </row>
  </sheetData>
  <mergeCells count="92">
    <mergeCell ref="B183:F183"/>
    <mergeCell ref="G183:K183"/>
    <mergeCell ref="L183:P183"/>
    <mergeCell ref="A142:M142"/>
    <mergeCell ref="A143:M143"/>
    <mergeCell ref="A144:A147"/>
    <mergeCell ref="B144:M144"/>
    <mergeCell ref="B145:M145"/>
    <mergeCell ref="B146:G146"/>
    <mergeCell ref="H146:M146"/>
    <mergeCell ref="B111:E111"/>
    <mergeCell ref="A114:M114"/>
    <mergeCell ref="A115:M115"/>
    <mergeCell ref="A116:A119"/>
    <mergeCell ref="B116:M116"/>
    <mergeCell ref="B117:M117"/>
    <mergeCell ref="B118:G118"/>
    <mergeCell ref="H118:M118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A88:K88"/>
    <mergeCell ref="A89:A90"/>
    <mergeCell ref="B89:E90"/>
    <mergeCell ref="F89:K89"/>
    <mergeCell ref="B91:E91"/>
    <mergeCell ref="B92:E92"/>
    <mergeCell ref="A69:G69"/>
    <mergeCell ref="A70:A71"/>
    <mergeCell ref="B70:G70"/>
    <mergeCell ref="H70:M70"/>
    <mergeCell ref="A86:K86"/>
    <mergeCell ref="A87:K87"/>
    <mergeCell ref="A58:M58"/>
    <mergeCell ref="A59:M59"/>
    <mergeCell ref="A60:M60"/>
    <mergeCell ref="A61:A63"/>
    <mergeCell ref="B61:G61"/>
    <mergeCell ref="H61:M61"/>
    <mergeCell ref="B62:G62"/>
    <mergeCell ref="H62:M62"/>
    <mergeCell ref="A50:L50"/>
    <mergeCell ref="A51:A53"/>
    <mergeCell ref="B51:G51"/>
    <mergeCell ref="H51:L51"/>
    <mergeCell ref="B52:G52"/>
    <mergeCell ref="H52:L52"/>
    <mergeCell ref="A41:L41"/>
    <mergeCell ref="A42:A44"/>
    <mergeCell ref="B42:G42"/>
    <mergeCell ref="H42:L42"/>
    <mergeCell ref="B43:G43"/>
    <mergeCell ref="H43:L43"/>
    <mergeCell ref="A30:L30"/>
    <mergeCell ref="A31:L31"/>
    <mergeCell ref="A32:L32"/>
    <mergeCell ref="A33:A35"/>
    <mergeCell ref="B33:G33"/>
    <mergeCell ref="H33:L33"/>
    <mergeCell ref="B34:G34"/>
    <mergeCell ref="H34:L34"/>
    <mergeCell ref="A13:L13"/>
    <mergeCell ref="A14:A16"/>
    <mergeCell ref="B14:G14"/>
    <mergeCell ref="H14:L14"/>
    <mergeCell ref="M14:P14"/>
    <mergeCell ref="B15:G15"/>
    <mergeCell ref="H15:L15"/>
    <mergeCell ref="M15:P15"/>
    <mergeCell ref="A2:L2"/>
    <mergeCell ref="A3:L3"/>
    <mergeCell ref="A4:L4"/>
    <mergeCell ref="A5:A7"/>
    <mergeCell ref="B5:G5"/>
    <mergeCell ref="H5:L5"/>
    <mergeCell ref="B6:G6"/>
    <mergeCell ref="H6:L6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8"/>
  <sheetViews>
    <sheetView topLeftCell="A109" zoomScaleNormal="100" workbookViewId="0">
      <selection activeCell="B117" sqref="B117:M117"/>
    </sheetView>
  </sheetViews>
  <sheetFormatPr defaultColWidth="9.140625" defaultRowHeight="22.5" x14ac:dyDescent="0.45"/>
  <cols>
    <col min="1" max="1" width="19.28515625" style="5" bestFit="1" customWidth="1"/>
    <col min="2" max="5" width="10.5703125" style="5" bestFit="1" customWidth="1"/>
    <col min="6" max="11" width="12.42578125" style="5" bestFit="1" customWidth="1"/>
    <col min="12" max="12" width="11.42578125" style="5" bestFit="1" customWidth="1"/>
    <col min="13" max="13" width="10.5703125" style="5" bestFit="1" customWidth="1"/>
    <col min="14" max="14" width="2.140625" style="5" customWidth="1"/>
    <col min="15" max="15" width="1.28515625" style="5" customWidth="1"/>
    <col min="16" max="16" width="3.5703125" style="5" customWidth="1"/>
    <col min="17" max="16384" width="9.140625" style="5"/>
  </cols>
  <sheetData>
    <row r="2" spans="1:16" ht="23.25" x14ac:dyDescent="0.5">
      <c r="A2" s="1" t="str">
        <f>'[1]ม.3 คณฺตศาสตร์-2563'!A2:L2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</row>
    <row r="3" spans="1:16" ht="23.25" x14ac:dyDescent="0.5">
      <c r="A3" s="6" t="s">
        <v>120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4"/>
      <c r="N3" s="4"/>
      <c r="O3" s="4"/>
      <c r="P3" s="4"/>
    </row>
    <row r="4" spans="1:16" ht="23.25" x14ac:dyDescent="0.5">
      <c r="A4" s="9" t="s">
        <v>121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</row>
    <row r="5" spans="1:16" ht="23.25" x14ac:dyDescent="0.5">
      <c r="A5" s="11" t="s">
        <v>3</v>
      </c>
      <c r="B5" s="1" t="s">
        <v>4</v>
      </c>
      <c r="C5" s="2"/>
      <c r="D5" s="2"/>
      <c r="E5" s="2"/>
      <c r="F5" s="2"/>
      <c r="G5" s="3"/>
      <c r="H5" s="1" t="s">
        <v>5</v>
      </c>
      <c r="I5" s="2"/>
      <c r="J5" s="2"/>
      <c r="K5" s="2"/>
      <c r="L5" s="3"/>
      <c r="M5" s="4"/>
      <c r="N5" s="4"/>
      <c r="O5" s="4"/>
      <c r="P5" s="4"/>
    </row>
    <row r="6" spans="1:16" ht="23.25" x14ac:dyDescent="0.5">
      <c r="A6" s="15"/>
      <c r="B6" s="6" t="s">
        <v>6</v>
      </c>
      <c r="C6" s="7"/>
      <c r="D6" s="7"/>
      <c r="E6" s="7"/>
      <c r="F6" s="7"/>
      <c r="G6" s="8"/>
      <c r="H6" s="6" t="s">
        <v>7</v>
      </c>
      <c r="I6" s="7"/>
      <c r="J6" s="7"/>
      <c r="K6" s="7"/>
      <c r="L6" s="8"/>
      <c r="M6" s="4"/>
      <c r="N6" s="4"/>
      <c r="O6" s="4"/>
      <c r="P6" s="4"/>
    </row>
    <row r="7" spans="1:16" ht="23.25" x14ac:dyDescent="0.5">
      <c r="A7" s="19"/>
      <c r="B7" s="35">
        <f>'[1]ม.3 คณฺตศาสตร์-2563'!B7</f>
        <v>2558</v>
      </c>
      <c r="C7" s="35">
        <f>'[1]ม.3 คณฺตศาสตร์-2563'!C7</f>
        <v>2559</v>
      </c>
      <c r="D7" s="35">
        <f>'[1]ม.3 คณฺตศาสตร์-2563'!D7</f>
        <v>2560</v>
      </c>
      <c r="E7" s="35">
        <f>'[1]ม.3 คณฺตศาสตร์-2563'!E7</f>
        <v>2561</v>
      </c>
      <c r="F7" s="35">
        <f>'[1]ม.3 คณฺตศาสตร์-2563'!F7</f>
        <v>2562</v>
      </c>
      <c r="G7" s="35">
        <f>'[1]ม.3 คณฺตศาสตร์-2563'!G7</f>
        <v>2563</v>
      </c>
      <c r="H7" s="35" t="str">
        <f>'[1]ม.3 คณฺตศาสตร์-2563'!H7</f>
        <v>58/59</v>
      </c>
      <c r="I7" s="35" t="str">
        <f>'[1]ม.3 คณฺตศาสตร์-2563'!I7</f>
        <v>59/60</v>
      </c>
      <c r="J7" s="35" t="str">
        <f>'[1]ม.3 คณฺตศาสตร์-2563'!J7</f>
        <v>60/61</v>
      </c>
      <c r="K7" s="35" t="str">
        <f>'[1]ม.3 คณฺตศาสตร์-2563'!K7</f>
        <v>61/62</v>
      </c>
      <c r="L7" s="35" t="str">
        <f>'[1]ม.3 คณฺตศาสตร์-2563'!L7</f>
        <v>62/63</v>
      </c>
      <c r="M7" s="10"/>
      <c r="N7" s="10"/>
      <c r="O7" s="10"/>
      <c r="P7" s="10"/>
    </row>
    <row r="8" spans="1:16" x14ac:dyDescent="0.45">
      <c r="A8" s="23" t="s">
        <v>13</v>
      </c>
      <c r="B8" s="24">
        <v>509</v>
      </c>
      <c r="C8" s="24">
        <v>531</v>
      </c>
      <c r="D8" s="24">
        <v>539</v>
      </c>
      <c r="E8" s="24">
        <v>549</v>
      </c>
      <c r="F8" s="24">
        <v>541</v>
      </c>
      <c r="G8" s="24">
        <v>434</v>
      </c>
      <c r="H8" s="117">
        <f>C8-B8</f>
        <v>22</v>
      </c>
      <c r="I8" s="117">
        <f>D8-C8</f>
        <v>8</v>
      </c>
      <c r="J8" s="117">
        <f>E8-D8</f>
        <v>10</v>
      </c>
      <c r="K8" s="117">
        <f>F8-E8</f>
        <v>-8</v>
      </c>
      <c r="L8" s="117">
        <f>G8-F8</f>
        <v>-107</v>
      </c>
      <c r="M8" s="26"/>
      <c r="N8" s="27"/>
      <c r="O8" s="27"/>
      <c r="P8" s="27"/>
    </row>
    <row r="9" spans="1:16" x14ac:dyDescent="0.45">
      <c r="A9" s="23" t="s">
        <v>14</v>
      </c>
      <c r="B9" s="24">
        <v>6393</v>
      </c>
      <c r="C9" s="24">
        <v>6147</v>
      </c>
      <c r="D9" s="24">
        <v>6129</v>
      </c>
      <c r="E9" s="24">
        <v>5977</v>
      </c>
      <c r="F9" s="24">
        <v>6023</v>
      </c>
      <c r="G9" s="24">
        <v>4122</v>
      </c>
      <c r="H9" s="117">
        <f t="shared" ref="H9:L11" si="0">C9-B9</f>
        <v>-246</v>
      </c>
      <c r="I9" s="117">
        <f t="shared" si="0"/>
        <v>-18</v>
      </c>
      <c r="J9" s="117">
        <f t="shared" si="0"/>
        <v>-152</v>
      </c>
      <c r="K9" s="117">
        <f t="shared" si="0"/>
        <v>46</v>
      </c>
      <c r="L9" s="117">
        <f t="shared" si="0"/>
        <v>-1901</v>
      </c>
      <c r="M9" s="26"/>
      <c r="N9" s="27"/>
      <c r="O9" s="27"/>
      <c r="P9" s="27"/>
    </row>
    <row r="10" spans="1:16" x14ac:dyDescent="0.45">
      <c r="A10" s="23" t="s">
        <v>15</v>
      </c>
      <c r="B10" s="24">
        <v>491602</v>
      </c>
      <c r="C10" s="24">
        <v>476377</v>
      </c>
      <c r="D10" s="24">
        <v>475218</v>
      </c>
      <c r="E10" s="24">
        <v>474075</v>
      </c>
      <c r="F10" s="24">
        <v>486594</v>
      </c>
      <c r="G10" s="24">
        <v>250375</v>
      </c>
      <c r="H10" s="117">
        <f t="shared" si="0"/>
        <v>-15225</v>
      </c>
      <c r="I10" s="117">
        <f t="shared" si="0"/>
        <v>-1159</v>
      </c>
      <c r="J10" s="117">
        <f t="shared" si="0"/>
        <v>-1143</v>
      </c>
      <c r="K10" s="117">
        <f t="shared" si="0"/>
        <v>12519</v>
      </c>
      <c r="L10" s="117">
        <f t="shared" si="0"/>
        <v>-236219</v>
      </c>
      <c r="M10" s="26"/>
      <c r="N10" s="27"/>
      <c r="O10" s="27"/>
      <c r="P10" s="27"/>
    </row>
    <row r="11" spans="1:16" x14ac:dyDescent="0.45">
      <c r="A11" s="23" t="s">
        <v>16</v>
      </c>
      <c r="B11" s="24">
        <v>656463</v>
      </c>
      <c r="C11" s="24">
        <v>637047</v>
      </c>
      <c r="D11" s="24">
        <v>643462</v>
      </c>
      <c r="E11" s="24">
        <v>645200</v>
      </c>
      <c r="F11" s="24">
        <v>665230</v>
      </c>
      <c r="G11" s="24">
        <v>352867</v>
      </c>
      <c r="H11" s="117">
        <f t="shared" si="0"/>
        <v>-19416</v>
      </c>
      <c r="I11" s="117">
        <f t="shared" si="0"/>
        <v>6415</v>
      </c>
      <c r="J11" s="117">
        <f t="shared" si="0"/>
        <v>1738</v>
      </c>
      <c r="K11" s="117">
        <f t="shared" si="0"/>
        <v>20030</v>
      </c>
      <c r="L11" s="117">
        <f t="shared" si="0"/>
        <v>-312363</v>
      </c>
      <c r="M11" s="26"/>
      <c r="N11" s="27"/>
      <c r="O11" s="27"/>
      <c r="P11" s="27"/>
    </row>
    <row r="12" spans="1:16" x14ac:dyDescent="0.45">
      <c r="A12" s="28"/>
      <c r="B12" s="29"/>
      <c r="C12" s="29"/>
      <c r="D12" s="29"/>
      <c r="E12" s="29"/>
      <c r="F12" s="29"/>
      <c r="G12" s="29"/>
      <c r="H12" s="118"/>
      <c r="I12" s="119"/>
      <c r="J12" s="119"/>
      <c r="K12" s="27"/>
      <c r="L12" s="27"/>
      <c r="M12" s="27"/>
      <c r="N12" s="27"/>
      <c r="O12" s="27"/>
      <c r="P12" s="27"/>
    </row>
    <row r="13" spans="1:16" ht="23.25" x14ac:dyDescent="0.5">
      <c r="A13" s="31" t="s">
        <v>122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27"/>
      <c r="N13" s="27"/>
      <c r="O13" s="27"/>
      <c r="P13" s="27"/>
    </row>
    <row r="14" spans="1:16" ht="23.25" x14ac:dyDescent="0.5">
      <c r="A14" s="11" t="s">
        <v>3</v>
      </c>
      <c r="B14" s="1" t="s">
        <v>18</v>
      </c>
      <c r="C14" s="2"/>
      <c r="D14" s="2"/>
      <c r="E14" s="2"/>
      <c r="F14" s="2"/>
      <c r="G14" s="3"/>
      <c r="H14" s="1" t="s">
        <v>19</v>
      </c>
      <c r="I14" s="2"/>
      <c r="J14" s="2"/>
      <c r="K14" s="2"/>
      <c r="L14" s="3"/>
      <c r="M14" s="34"/>
      <c r="N14" s="34"/>
      <c r="O14" s="34"/>
      <c r="P14" s="34"/>
    </row>
    <row r="15" spans="1:16" ht="23.25" x14ac:dyDescent="0.5">
      <c r="A15" s="15"/>
      <c r="B15" s="6" t="s">
        <v>6</v>
      </c>
      <c r="C15" s="7"/>
      <c r="D15" s="7"/>
      <c r="E15" s="7"/>
      <c r="F15" s="7"/>
      <c r="G15" s="8"/>
      <c r="H15" s="6" t="s">
        <v>7</v>
      </c>
      <c r="I15" s="7"/>
      <c r="J15" s="7"/>
      <c r="K15" s="7"/>
      <c r="L15" s="8"/>
      <c r="M15" s="34"/>
      <c r="N15" s="34"/>
      <c r="O15" s="34"/>
      <c r="P15" s="34"/>
    </row>
    <row r="16" spans="1:16" ht="23.25" x14ac:dyDescent="0.5">
      <c r="A16" s="19"/>
      <c r="B16" s="35">
        <f>'[1]ม.3 คณฺตศาสตร์-2563'!B16</f>
        <v>2558</v>
      </c>
      <c r="C16" s="35">
        <f>'[1]ม.3 คณฺตศาสตร์-2563'!C16</f>
        <v>2559</v>
      </c>
      <c r="D16" s="35">
        <f>'[1]ม.3 คณฺตศาสตร์-2563'!D16</f>
        <v>2560</v>
      </c>
      <c r="E16" s="35">
        <f>'[1]ม.3 คณฺตศาสตร์-2563'!E16</f>
        <v>2561</v>
      </c>
      <c r="F16" s="35">
        <f>'[1]ม.3 คณฺตศาสตร์-2563'!F16</f>
        <v>2562</v>
      </c>
      <c r="G16" s="35">
        <f>'[1]ม.3 คณฺตศาสตร์-2563'!G16</f>
        <v>2563</v>
      </c>
      <c r="H16" s="35" t="str">
        <f>'[1]ม.3 คณฺตศาสตร์-2563'!H16</f>
        <v>58/59</v>
      </c>
      <c r="I16" s="35" t="str">
        <f>'[1]ม.3 คณฺตศาสตร์-2563'!I16</f>
        <v>59/60</v>
      </c>
      <c r="J16" s="35" t="str">
        <f>'[1]ม.3 คณฺตศาสตร์-2563'!J16</f>
        <v>60/61</v>
      </c>
      <c r="K16" s="35" t="str">
        <f>'[1]ม.3 คณฺตศาสตร์-2563'!K16</f>
        <v>61/62</v>
      </c>
      <c r="L16" s="35" t="str">
        <f>'[1]ม.3 คณฺตศาสตร์-2563'!L16</f>
        <v>62/63</v>
      </c>
      <c r="M16" s="10"/>
      <c r="N16" s="10"/>
      <c r="O16" s="10"/>
      <c r="P16" s="10"/>
    </row>
    <row r="17" spans="1:16" x14ac:dyDescent="0.45">
      <c r="A17" s="23" t="s">
        <v>13</v>
      </c>
      <c r="B17" s="36">
        <v>88</v>
      </c>
      <c r="C17" s="36">
        <v>92</v>
      </c>
      <c r="D17" s="36">
        <v>80</v>
      </c>
      <c r="E17" s="36">
        <v>86</v>
      </c>
      <c r="F17" s="36">
        <v>65</v>
      </c>
      <c r="G17" s="36">
        <v>74.599999999999994</v>
      </c>
      <c r="H17" s="120">
        <f>C17-B17</f>
        <v>4</v>
      </c>
      <c r="I17" s="120">
        <f>D17-C17</f>
        <v>-12</v>
      </c>
      <c r="J17" s="120">
        <f>E17-D17</f>
        <v>6</v>
      </c>
      <c r="K17" s="120">
        <f>F17-E17</f>
        <v>-21</v>
      </c>
      <c r="L17" s="120">
        <f>G17-F17</f>
        <v>9.5999999999999943</v>
      </c>
      <c r="M17" s="27"/>
      <c r="N17" s="27"/>
      <c r="O17" s="27"/>
      <c r="P17" s="27"/>
    </row>
    <row r="18" spans="1:16" x14ac:dyDescent="0.45">
      <c r="A18" s="23" t="s">
        <v>14</v>
      </c>
      <c r="B18" s="36">
        <v>96</v>
      </c>
      <c r="C18" s="36">
        <v>92</v>
      </c>
      <c r="D18" s="36">
        <v>86</v>
      </c>
      <c r="E18" s="36">
        <v>96</v>
      </c>
      <c r="F18" s="36">
        <v>88</v>
      </c>
      <c r="G18" s="36">
        <v>84.6</v>
      </c>
      <c r="H18" s="120">
        <f t="shared" ref="H18:L20" si="1">C18-B18</f>
        <v>-4</v>
      </c>
      <c r="I18" s="120">
        <f t="shared" si="1"/>
        <v>-6</v>
      </c>
      <c r="J18" s="120">
        <f t="shared" si="1"/>
        <v>10</v>
      </c>
      <c r="K18" s="120">
        <f t="shared" si="1"/>
        <v>-8</v>
      </c>
      <c r="L18" s="120">
        <f t="shared" si="1"/>
        <v>-3.4000000000000057</v>
      </c>
      <c r="M18" s="27"/>
      <c r="N18" s="27"/>
      <c r="O18" s="27"/>
      <c r="P18" s="27"/>
    </row>
    <row r="19" spans="1:16" x14ac:dyDescent="0.45">
      <c r="A19" s="23" t="s">
        <v>15</v>
      </c>
      <c r="B19" s="36">
        <v>100</v>
      </c>
      <c r="C19" s="36">
        <v>98</v>
      </c>
      <c r="D19" s="36">
        <v>98</v>
      </c>
      <c r="E19" s="36">
        <v>100</v>
      </c>
      <c r="F19" s="36">
        <v>100</v>
      </c>
      <c r="G19" s="36">
        <v>97.8</v>
      </c>
      <c r="H19" s="120">
        <f t="shared" si="1"/>
        <v>-2</v>
      </c>
      <c r="I19" s="120">
        <f t="shared" si="1"/>
        <v>0</v>
      </c>
      <c r="J19" s="120">
        <f t="shared" si="1"/>
        <v>2</v>
      </c>
      <c r="K19" s="120">
        <f t="shared" si="1"/>
        <v>0</v>
      </c>
      <c r="L19" s="120">
        <f t="shared" si="1"/>
        <v>-2.2000000000000028</v>
      </c>
      <c r="M19" s="27"/>
      <c r="N19" s="27"/>
      <c r="O19" s="27"/>
      <c r="P19" s="27"/>
    </row>
    <row r="20" spans="1:16" x14ac:dyDescent="0.45">
      <c r="A20" s="23" t="s">
        <v>16</v>
      </c>
      <c r="B20" s="36">
        <v>100</v>
      </c>
      <c r="C20" s="36">
        <v>98</v>
      </c>
      <c r="D20" s="36">
        <v>100</v>
      </c>
      <c r="E20" s="36">
        <v>100</v>
      </c>
      <c r="F20" s="36">
        <v>100</v>
      </c>
      <c r="G20" s="36">
        <v>97.8</v>
      </c>
      <c r="H20" s="120">
        <f t="shared" si="1"/>
        <v>-2</v>
      </c>
      <c r="I20" s="120">
        <f t="shared" si="1"/>
        <v>2</v>
      </c>
      <c r="J20" s="120">
        <f t="shared" si="1"/>
        <v>0</v>
      </c>
      <c r="K20" s="120">
        <f t="shared" si="1"/>
        <v>0</v>
      </c>
      <c r="L20" s="120">
        <f t="shared" si="1"/>
        <v>-2.2000000000000028</v>
      </c>
      <c r="M20" s="27"/>
      <c r="N20" s="27"/>
      <c r="O20" s="27"/>
      <c r="P20" s="27"/>
    </row>
    <row r="21" spans="1:16" x14ac:dyDescent="0.45">
      <c r="A21" s="28"/>
      <c r="B21" s="27"/>
      <c r="C21" s="27"/>
      <c r="D21" s="27"/>
      <c r="E21" s="38"/>
      <c r="F21" s="38"/>
      <c r="G21" s="38"/>
      <c r="H21" s="121"/>
      <c r="I21" s="121"/>
      <c r="J21" s="121"/>
      <c r="K21" s="121"/>
      <c r="L21" s="121"/>
      <c r="M21" s="27"/>
      <c r="N21" s="27"/>
      <c r="O21" s="27"/>
      <c r="P21" s="27"/>
    </row>
    <row r="22" spans="1:16" x14ac:dyDescent="0.45">
      <c r="A22" s="28"/>
      <c r="B22" s="27"/>
      <c r="C22" s="27"/>
      <c r="D22" s="27"/>
      <c r="E22" s="38"/>
      <c r="F22" s="38"/>
      <c r="G22" s="38"/>
      <c r="H22" s="121"/>
      <c r="I22" s="121"/>
      <c r="J22" s="121"/>
      <c r="K22" s="121"/>
      <c r="L22" s="121"/>
      <c r="M22" s="27"/>
      <c r="N22" s="27"/>
      <c r="O22" s="27"/>
      <c r="P22" s="27"/>
    </row>
    <row r="23" spans="1:16" x14ac:dyDescent="0.45">
      <c r="A23" s="28"/>
      <c r="B23" s="27"/>
      <c r="C23" s="27"/>
      <c r="D23" s="27"/>
      <c r="E23" s="38"/>
      <c r="F23" s="38"/>
      <c r="G23" s="38"/>
      <c r="H23" s="121"/>
      <c r="I23" s="121"/>
      <c r="J23" s="121"/>
      <c r="K23" s="121"/>
      <c r="L23" s="121"/>
      <c r="M23" s="27"/>
      <c r="N23" s="27"/>
      <c r="O23" s="27"/>
      <c r="P23" s="27"/>
    </row>
    <row r="24" spans="1:16" x14ac:dyDescent="0.45">
      <c r="A24" s="28"/>
      <c r="B24" s="27"/>
      <c r="C24" s="27"/>
      <c r="D24" s="27"/>
      <c r="E24" s="38"/>
      <c r="F24" s="38"/>
      <c r="G24" s="38"/>
      <c r="H24" s="121"/>
      <c r="I24" s="121"/>
      <c r="J24" s="121"/>
      <c r="K24" s="121"/>
      <c r="L24" s="121"/>
      <c r="M24" s="27"/>
      <c r="N24" s="27"/>
      <c r="O24" s="27"/>
      <c r="P24" s="27"/>
    </row>
    <row r="25" spans="1:16" x14ac:dyDescent="0.45">
      <c r="A25" s="28"/>
      <c r="B25" s="27"/>
      <c r="C25" s="27"/>
      <c r="D25" s="27"/>
      <c r="E25" s="38"/>
      <c r="F25" s="38"/>
      <c r="G25" s="38"/>
      <c r="H25" s="121"/>
      <c r="I25" s="121"/>
      <c r="J25" s="121"/>
      <c r="K25" s="121"/>
      <c r="L25" s="121"/>
      <c r="M25" s="27"/>
      <c r="N25" s="27"/>
      <c r="O25" s="27"/>
      <c r="P25" s="27"/>
    </row>
    <row r="26" spans="1:16" x14ac:dyDescent="0.45">
      <c r="A26" s="28"/>
      <c r="B26" s="27"/>
      <c r="C26" s="27"/>
      <c r="D26" s="27"/>
      <c r="E26" s="38"/>
      <c r="F26" s="38"/>
      <c r="G26" s="38"/>
      <c r="H26" s="121"/>
      <c r="I26" s="121"/>
      <c r="J26" s="121"/>
      <c r="K26" s="121"/>
      <c r="L26" s="121"/>
      <c r="M26" s="27"/>
      <c r="N26" s="27"/>
      <c r="O26" s="27"/>
      <c r="P26" s="27"/>
    </row>
    <row r="27" spans="1:16" x14ac:dyDescent="0.45">
      <c r="A27" s="28"/>
      <c r="B27" s="27"/>
      <c r="C27" s="27"/>
      <c r="D27" s="27"/>
      <c r="E27" s="38"/>
      <c r="F27" s="38"/>
      <c r="G27" s="38"/>
      <c r="H27" s="121"/>
      <c r="I27" s="121"/>
      <c r="J27" s="121"/>
      <c r="K27" s="121"/>
      <c r="L27" s="121"/>
      <c r="M27" s="27"/>
      <c r="N27" s="27"/>
      <c r="O27" s="27"/>
      <c r="P27" s="27"/>
    </row>
    <row r="28" spans="1:16" x14ac:dyDescent="0.45">
      <c r="A28" s="28"/>
      <c r="B28" s="27"/>
      <c r="C28" s="27"/>
      <c r="D28" s="27"/>
      <c r="E28" s="38"/>
      <c r="F28" s="38"/>
      <c r="G28" s="38"/>
      <c r="H28" s="121"/>
      <c r="I28" s="121"/>
      <c r="J28" s="121"/>
      <c r="K28" s="121"/>
      <c r="L28" s="121"/>
      <c r="M28" s="27"/>
      <c r="N28" s="27"/>
      <c r="O28" s="27"/>
      <c r="P28" s="27"/>
    </row>
    <row r="29" spans="1:16" x14ac:dyDescent="0.45">
      <c r="A29" s="28"/>
      <c r="B29" s="27"/>
      <c r="C29" s="27"/>
      <c r="D29" s="27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</row>
    <row r="30" spans="1:16" ht="23.25" x14ac:dyDescent="0.5">
      <c r="A30" s="1" t="str">
        <f>'[1]ม.3 คณฺตศาสตร์-2563'!A30:L30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</row>
    <row r="31" spans="1:16" ht="23.25" x14ac:dyDescent="0.5">
      <c r="A31" s="6" t="s">
        <v>120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</row>
    <row r="32" spans="1:16" ht="23.25" x14ac:dyDescent="0.5">
      <c r="A32" s="31" t="s">
        <v>123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27"/>
      <c r="N32" s="27"/>
      <c r="O32" s="27"/>
      <c r="P32" s="27"/>
    </row>
    <row r="33" spans="1:16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</row>
    <row r="34" spans="1:16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</row>
    <row r="35" spans="1:16" ht="23.25" x14ac:dyDescent="0.5">
      <c r="A35" s="19"/>
      <c r="B35" s="35">
        <f>'[1]ม.3 คณฺตศาสตร์-2563'!B35</f>
        <v>2558</v>
      </c>
      <c r="C35" s="35">
        <f>'[1]ม.3 คณฺตศาสตร์-2563'!C35</f>
        <v>2559</v>
      </c>
      <c r="D35" s="35">
        <f>'[1]ม.3 คณฺตศาสตร์-2563'!D35</f>
        <v>2560</v>
      </c>
      <c r="E35" s="35">
        <f>'[1]ม.3 คณฺตศาสตร์-2563'!E35</f>
        <v>2561</v>
      </c>
      <c r="F35" s="35">
        <f>'[1]ม.3 คณฺตศาสตร์-2563'!F35</f>
        <v>2562</v>
      </c>
      <c r="G35" s="35">
        <f>'[1]ม.3 คณฺตศาสตร์-2563'!G35</f>
        <v>2563</v>
      </c>
      <c r="H35" s="35" t="str">
        <f>'[1]ม.3 คณฺตศาสตร์-2563'!H35</f>
        <v>58/59</v>
      </c>
      <c r="I35" s="35" t="str">
        <f>'[1]ม.3 คณฺตศาสตร์-2563'!I35</f>
        <v>59/60</v>
      </c>
      <c r="J35" s="35" t="str">
        <f>'[1]ม.3 คณฺตศาสตร์-2563'!J35</f>
        <v>60/61</v>
      </c>
      <c r="K35" s="35" t="str">
        <f>'[1]ม.3 คณฺตศาสตร์-2563'!K35</f>
        <v>61/62</v>
      </c>
      <c r="L35" s="35" t="str">
        <f>'[1]ม.3 คณฺตศาสตร์-2563'!L35</f>
        <v>62/63</v>
      </c>
      <c r="M35" s="27"/>
      <c r="N35" s="27"/>
      <c r="O35" s="27"/>
      <c r="P35" s="27"/>
    </row>
    <row r="36" spans="1:16" x14ac:dyDescent="0.45">
      <c r="A36" s="23" t="s">
        <v>13</v>
      </c>
      <c r="B36" s="36">
        <v>12</v>
      </c>
      <c r="C36" s="36">
        <v>16</v>
      </c>
      <c r="D36" s="36">
        <v>10</v>
      </c>
      <c r="E36" s="36">
        <v>14</v>
      </c>
      <c r="F36" s="36">
        <v>13.5</v>
      </c>
      <c r="G36" s="36">
        <v>6.6</v>
      </c>
      <c r="H36" s="120">
        <f>C36-B36</f>
        <v>4</v>
      </c>
      <c r="I36" s="120">
        <f>D36-C36</f>
        <v>-6</v>
      </c>
      <c r="J36" s="120">
        <f>E36-D36</f>
        <v>4</v>
      </c>
      <c r="K36" s="120">
        <f>F36-E36</f>
        <v>-0.5</v>
      </c>
      <c r="L36" s="120">
        <f>G36-F36</f>
        <v>-6.9</v>
      </c>
      <c r="M36" s="27"/>
      <c r="N36" s="27"/>
      <c r="O36" s="27"/>
      <c r="P36" s="27"/>
    </row>
    <row r="37" spans="1:16" x14ac:dyDescent="0.45">
      <c r="A37" s="23" t="s">
        <v>14</v>
      </c>
      <c r="B37" s="36">
        <v>10</v>
      </c>
      <c r="C37" s="36">
        <v>12</v>
      </c>
      <c r="D37" s="36">
        <v>10</v>
      </c>
      <c r="E37" s="36">
        <v>8</v>
      </c>
      <c r="F37" s="36">
        <v>8.5</v>
      </c>
      <c r="G37" s="36">
        <v>4.4000000000000004</v>
      </c>
      <c r="H37" s="120">
        <f t="shared" ref="H37:L39" si="2">C37-B37</f>
        <v>2</v>
      </c>
      <c r="I37" s="120">
        <f t="shared" si="2"/>
        <v>-2</v>
      </c>
      <c r="J37" s="120">
        <f t="shared" si="2"/>
        <v>-2</v>
      </c>
      <c r="K37" s="120">
        <f t="shared" si="2"/>
        <v>0.5</v>
      </c>
      <c r="L37" s="120">
        <f t="shared" si="2"/>
        <v>-4.0999999999999996</v>
      </c>
      <c r="M37" s="27"/>
      <c r="N37" s="27"/>
      <c r="O37" s="27"/>
      <c r="P37" s="27"/>
    </row>
    <row r="38" spans="1:16" x14ac:dyDescent="0.45">
      <c r="A38" s="23" t="s">
        <v>15</v>
      </c>
      <c r="B38" s="36">
        <v>0</v>
      </c>
      <c r="C38" s="36">
        <v>0</v>
      </c>
      <c r="D38" s="36">
        <v>2</v>
      </c>
      <c r="E38" s="36">
        <v>0</v>
      </c>
      <c r="F38" s="36">
        <v>0</v>
      </c>
      <c r="G38" s="36">
        <v>0</v>
      </c>
      <c r="H38" s="120">
        <f t="shared" si="2"/>
        <v>0</v>
      </c>
      <c r="I38" s="120">
        <f t="shared" si="2"/>
        <v>2</v>
      </c>
      <c r="J38" s="120">
        <f t="shared" si="2"/>
        <v>-2</v>
      </c>
      <c r="K38" s="120">
        <f t="shared" si="2"/>
        <v>0</v>
      </c>
      <c r="L38" s="120">
        <f t="shared" si="2"/>
        <v>0</v>
      </c>
      <c r="M38" s="27"/>
      <c r="N38" s="27"/>
      <c r="O38" s="27"/>
      <c r="P38" s="27"/>
    </row>
    <row r="39" spans="1:16" x14ac:dyDescent="0.45">
      <c r="A39" s="23" t="s">
        <v>16</v>
      </c>
      <c r="B39" s="36">
        <v>0</v>
      </c>
      <c r="C39" s="36">
        <v>0</v>
      </c>
      <c r="D39" s="36">
        <v>2</v>
      </c>
      <c r="E39" s="36">
        <v>0</v>
      </c>
      <c r="F39" s="36">
        <v>0</v>
      </c>
      <c r="G39" s="36">
        <v>0</v>
      </c>
      <c r="H39" s="120">
        <f t="shared" si="2"/>
        <v>0</v>
      </c>
      <c r="I39" s="120">
        <f t="shared" si="2"/>
        <v>2</v>
      </c>
      <c r="J39" s="120">
        <f t="shared" si="2"/>
        <v>-2</v>
      </c>
      <c r="K39" s="120">
        <f t="shared" si="2"/>
        <v>0</v>
      </c>
      <c r="L39" s="120">
        <f t="shared" si="2"/>
        <v>0</v>
      </c>
      <c r="M39" s="27"/>
      <c r="N39" s="27"/>
      <c r="O39" s="27"/>
      <c r="P39" s="27"/>
    </row>
    <row r="40" spans="1:16" ht="23.25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3.25" x14ac:dyDescent="0.5">
      <c r="A41" s="31" t="s">
        <v>124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4"/>
      <c r="N41" s="4"/>
      <c r="O41" s="4"/>
      <c r="P41" s="4"/>
    </row>
    <row r="42" spans="1:16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</row>
    <row r="43" spans="1:16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</row>
    <row r="44" spans="1:16" ht="23.25" x14ac:dyDescent="0.5">
      <c r="A44" s="19"/>
      <c r="B44" s="35">
        <f>'[1]ม.3 คณฺตศาสตร์-2563'!B44</f>
        <v>2558</v>
      </c>
      <c r="C44" s="35">
        <f>'[1]ม.3 คณฺตศาสตร์-2563'!C44</f>
        <v>2559</v>
      </c>
      <c r="D44" s="35">
        <f>'[1]ม.3 คณฺตศาสตร์-2563'!D44</f>
        <v>2560</v>
      </c>
      <c r="E44" s="35">
        <f>'[1]ม.3 คณฺตศาสตร์-2563'!E44</f>
        <v>2561</v>
      </c>
      <c r="F44" s="35">
        <f>'[1]ม.3 คณฺตศาสตร์-2563'!F44</f>
        <v>2562</v>
      </c>
      <c r="G44" s="35">
        <f>'[1]ม.3 คณฺตศาสตร์-2563'!G44</f>
        <v>2563</v>
      </c>
      <c r="H44" s="35" t="str">
        <f>'[1]ม.3 คณฺตศาสตร์-2563'!H44</f>
        <v>58/59</v>
      </c>
      <c r="I44" s="35" t="str">
        <f>'[1]ม.3 คณฺตศาสตร์-2563'!I44</f>
        <v>59/60</v>
      </c>
      <c r="J44" s="35" t="str">
        <f>'[1]ม.3 คณฺตศาสตร์-2563'!J44</f>
        <v>60/61</v>
      </c>
      <c r="K44" s="35" t="str">
        <f>'[1]ม.3 คณฺตศาสตร์-2563'!K44</f>
        <v>61/62</v>
      </c>
      <c r="L44" s="35" t="str">
        <f>'[1]ม.3 คณฺตศาสตร์-2563'!L44</f>
        <v>62/63</v>
      </c>
      <c r="M44" s="4"/>
      <c r="N44" s="4"/>
      <c r="O44" s="4"/>
      <c r="P44" s="4"/>
    </row>
    <row r="45" spans="1:16" ht="23.25" x14ac:dyDescent="0.5">
      <c r="A45" s="23" t="s">
        <v>13</v>
      </c>
      <c r="B45" s="36">
        <v>46.54</v>
      </c>
      <c r="C45" s="36">
        <v>42.49</v>
      </c>
      <c r="D45" s="36">
        <v>38.74</v>
      </c>
      <c r="E45" s="36">
        <v>43.24</v>
      </c>
      <c r="F45" s="36">
        <v>35.49</v>
      </c>
      <c r="G45" s="36">
        <v>35.729999999999997</v>
      </c>
      <c r="H45" s="120">
        <f>C45-B45</f>
        <v>-4.0499999999999972</v>
      </c>
      <c r="I45" s="120">
        <f>D45-C45</f>
        <v>-3.75</v>
      </c>
      <c r="J45" s="120">
        <f>E45-D45</f>
        <v>4.5</v>
      </c>
      <c r="K45" s="120">
        <f>F45-E45</f>
        <v>-7.75</v>
      </c>
      <c r="L45" s="120">
        <f>G45-F45</f>
        <v>0.23999999999999488</v>
      </c>
      <c r="M45" s="4"/>
      <c r="N45" s="4"/>
      <c r="O45" s="4"/>
      <c r="P45" s="4"/>
    </row>
    <row r="46" spans="1:16" ht="23.25" x14ac:dyDescent="0.5">
      <c r="A46" s="23" t="s">
        <v>14</v>
      </c>
      <c r="B46" s="36">
        <v>39.06</v>
      </c>
      <c r="C46" s="36">
        <v>36.51</v>
      </c>
      <c r="D46" s="36">
        <v>33.35</v>
      </c>
      <c r="E46" s="36">
        <v>37.340000000000003</v>
      </c>
      <c r="F46" s="36">
        <v>31.05</v>
      </c>
      <c r="G46" s="36">
        <v>30.59</v>
      </c>
      <c r="H46" s="120">
        <f t="shared" ref="H46:L48" si="3">C46-B46</f>
        <v>-2.5500000000000043</v>
      </c>
      <c r="I46" s="120">
        <f t="shared" si="3"/>
        <v>-3.1599999999999966</v>
      </c>
      <c r="J46" s="120">
        <f t="shared" si="3"/>
        <v>3.990000000000002</v>
      </c>
      <c r="K46" s="120">
        <f t="shared" si="3"/>
        <v>-6.2900000000000027</v>
      </c>
      <c r="L46" s="120">
        <f t="shared" si="3"/>
        <v>-0.46000000000000085</v>
      </c>
      <c r="M46" s="4"/>
      <c r="N46" s="4"/>
      <c r="O46" s="4"/>
      <c r="P46" s="4"/>
    </row>
    <row r="47" spans="1:16" ht="23.25" x14ac:dyDescent="0.5">
      <c r="A47" s="23" t="s">
        <v>15</v>
      </c>
      <c r="B47" s="36">
        <v>37.880000000000003</v>
      </c>
      <c r="C47" s="36">
        <v>35.119999999999997</v>
      </c>
      <c r="D47" s="36">
        <v>32.47</v>
      </c>
      <c r="E47" s="36">
        <v>36.43</v>
      </c>
      <c r="F47" s="36">
        <v>30.22</v>
      </c>
      <c r="G47" s="36">
        <v>30.17</v>
      </c>
      <c r="H47" s="120">
        <f t="shared" si="3"/>
        <v>-2.7600000000000051</v>
      </c>
      <c r="I47" s="120">
        <f t="shared" si="3"/>
        <v>-2.6499999999999986</v>
      </c>
      <c r="J47" s="120">
        <f t="shared" si="3"/>
        <v>3.9600000000000009</v>
      </c>
      <c r="K47" s="120">
        <f t="shared" si="3"/>
        <v>-6.2100000000000009</v>
      </c>
      <c r="L47" s="120">
        <f t="shared" si="3"/>
        <v>-4.9999999999997158E-2</v>
      </c>
      <c r="M47" s="4"/>
      <c r="N47" s="4"/>
      <c r="O47" s="4"/>
      <c r="P47" s="4"/>
    </row>
    <row r="48" spans="1:16" ht="23.25" x14ac:dyDescent="0.5">
      <c r="A48" s="23" t="s">
        <v>16</v>
      </c>
      <c r="B48" s="36">
        <v>37.630000000000003</v>
      </c>
      <c r="C48" s="36">
        <v>34.99</v>
      </c>
      <c r="D48" s="36">
        <v>32.28</v>
      </c>
      <c r="E48" s="36">
        <v>36.1</v>
      </c>
      <c r="F48" s="36">
        <v>30.07</v>
      </c>
      <c r="G48" s="36">
        <v>29.89</v>
      </c>
      <c r="H48" s="120">
        <f t="shared" si="3"/>
        <v>-2.6400000000000006</v>
      </c>
      <c r="I48" s="120">
        <f t="shared" si="3"/>
        <v>-2.7100000000000009</v>
      </c>
      <c r="J48" s="120">
        <f t="shared" si="3"/>
        <v>3.8200000000000003</v>
      </c>
      <c r="K48" s="120">
        <f t="shared" si="3"/>
        <v>-6.0300000000000011</v>
      </c>
      <c r="L48" s="120">
        <f t="shared" si="3"/>
        <v>-0.17999999999999972</v>
      </c>
      <c r="M48" s="4"/>
      <c r="N48" s="4"/>
      <c r="O48" s="4"/>
      <c r="P48" s="4"/>
    </row>
    <row r="49" spans="1:16" ht="23.25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3.25" x14ac:dyDescent="0.5">
      <c r="A50" s="31" t="s">
        <v>125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4"/>
      <c r="N50" s="4"/>
      <c r="O50" s="4"/>
      <c r="P50" s="4"/>
    </row>
    <row r="51" spans="1:16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</row>
    <row r="52" spans="1:16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</row>
    <row r="53" spans="1:16" ht="23.25" x14ac:dyDescent="0.5">
      <c r="A53" s="19"/>
      <c r="B53" s="35">
        <f>'[1]ม.3 คณฺตศาสตร์-2563'!B53</f>
        <v>2558</v>
      </c>
      <c r="C53" s="35">
        <f>'[1]ม.3 คณฺตศาสตร์-2563'!C53</f>
        <v>2559</v>
      </c>
      <c r="D53" s="35">
        <f>'[1]ม.3 คณฺตศาสตร์-2563'!D53</f>
        <v>2560</v>
      </c>
      <c r="E53" s="35">
        <f>'[1]ม.3 คณฺตศาสตร์-2563'!E53</f>
        <v>2561</v>
      </c>
      <c r="F53" s="35">
        <f>'[1]ม.3 คณฺตศาสตร์-2563'!F53</f>
        <v>2562</v>
      </c>
      <c r="G53" s="35">
        <f>'[1]ม.3 คณฺตศาสตร์-2563'!G53</f>
        <v>2563</v>
      </c>
      <c r="H53" s="35" t="str">
        <f>'[1]ม.3 คณฺตศาสตร์-2563'!H53</f>
        <v>58/59</v>
      </c>
      <c r="I53" s="35" t="str">
        <f>'[1]ม.3 คณฺตศาสตร์-2563'!I53</f>
        <v>59/60</v>
      </c>
      <c r="J53" s="35" t="str">
        <f>'[1]ม.3 คณฺตศาสตร์-2563'!J53</f>
        <v>60/61</v>
      </c>
      <c r="K53" s="35" t="str">
        <f>'[1]ม.3 คณฺตศาสตร์-2563'!K53</f>
        <v>61/62</v>
      </c>
      <c r="L53" s="35" t="str">
        <f>'[1]ม.3 คณฺตศาสตร์-2563'!L53</f>
        <v>62/63</v>
      </c>
      <c r="M53" s="27"/>
      <c r="N53" s="27"/>
      <c r="O53" s="27"/>
      <c r="P53" s="27"/>
    </row>
    <row r="54" spans="1:16" x14ac:dyDescent="0.45">
      <c r="A54" s="23" t="s">
        <v>14</v>
      </c>
      <c r="B54" s="42">
        <f t="shared" ref="B54:G54" si="4">B45-B46</f>
        <v>7.4799999999999969</v>
      </c>
      <c r="C54" s="42">
        <f t="shared" si="4"/>
        <v>5.980000000000004</v>
      </c>
      <c r="D54" s="42">
        <f t="shared" si="4"/>
        <v>5.3900000000000006</v>
      </c>
      <c r="E54" s="42">
        <f t="shared" si="4"/>
        <v>5.8999999999999986</v>
      </c>
      <c r="F54" s="42">
        <f t="shared" si="4"/>
        <v>4.4400000000000013</v>
      </c>
      <c r="G54" s="42">
        <f t="shared" si="4"/>
        <v>5.139999999999997</v>
      </c>
      <c r="H54" s="96">
        <f>C54-B54</f>
        <v>-1.4999999999999929</v>
      </c>
      <c r="I54" s="96">
        <f t="shared" ref="I54:L56" si="5">D54-C54</f>
        <v>-0.59000000000000341</v>
      </c>
      <c r="J54" s="96">
        <f t="shared" si="5"/>
        <v>0.50999999999999801</v>
      </c>
      <c r="K54" s="96">
        <f t="shared" si="5"/>
        <v>-1.4599999999999973</v>
      </c>
      <c r="L54" s="96">
        <f t="shared" si="5"/>
        <v>0.69999999999999574</v>
      </c>
      <c r="M54" s="27"/>
      <c r="N54" s="27"/>
      <c r="O54" s="27"/>
      <c r="P54" s="27"/>
    </row>
    <row r="55" spans="1:16" x14ac:dyDescent="0.45">
      <c r="A55" s="23" t="s">
        <v>15</v>
      </c>
      <c r="B55" s="42">
        <f t="shared" ref="B55:G55" si="6">B45-B47</f>
        <v>8.6599999999999966</v>
      </c>
      <c r="C55" s="42">
        <f t="shared" si="6"/>
        <v>7.3700000000000045</v>
      </c>
      <c r="D55" s="42">
        <f t="shared" si="6"/>
        <v>6.2700000000000031</v>
      </c>
      <c r="E55" s="42">
        <f t="shared" si="6"/>
        <v>6.8100000000000023</v>
      </c>
      <c r="F55" s="42">
        <f t="shared" si="6"/>
        <v>5.2700000000000031</v>
      </c>
      <c r="G55" s="42">
        <f t="shared" si="6"/>
        <v>5.5599999999999952</v>
      </c>
      <c r="H55" s="96">
        <f t="shared" ref="H55:H56" si="7">C55-B55</f>
        <v>-1.289999999999992</v>
      </c>
      <c r="I55" s="96">
        <f t="shared" si="5"/>
        <v>-1.1000000000000014</v>
      </c>
      <c r="J55" s="96">
        <f t="shared" si="5"/>
        <v>0.53999999999999915</v>
      </c>
      <c r="K55" s="96">
        <f t="shared" si="5"/>
        <v>-1.5399999999999991</v>
      </c>
      <c r="L55" s="96">
        <f t="shared" si="5"/>
        <v>0.28999999999999204</v>
      </c>
      <c r="M55" s="27"/>
      <c r="N55" s="27"/>
      <c r="O55" s="27"/>
      <c r="P55" s="27"/>
    </row>
    <row r="56" spans="1:16" x14ac:dyDescent="0.45">
      <c r="A56" s="23" t="s">
        <v>16</v>
      </c>
      <c r="B56" s="42">
        <f t="shared" ref="B56:G56" si="8">B45-B48</f>
        <v>8.9099999999999966</v>
      </c>
      <c r="C56" s="42">
        <f t="shared" si="8"/>
        <v>7.5</v>
      </c>
      <c r="D56" s="42">
        <f t="shared" si="8"/>
        <v>6.4600000000000009</v>
      </c>
      <c r="E56" s="42">
        <f t="shared" si="8"/>
        <v>7.1400000000000006</v>
      </c>
      <c r="F56" s="42">
        <f t="shared" si="8"/>
        <v>5.4200000000000017</v>
      </c>
      <c r="G56" s="42">
        <f t="shared" si="8"/>
        <v>5.8399999999999963</v>
      </c>
      <c r="H56" s="96">
        <f t="shared" si="7"/>
        <v>-1.4099999999999966</v>
      </c>
      <c r="I56" s="96">
        <f t="shared" si="5"/>
        <v>-1.0399999999999991</v>
      </c>
      <c r="J56" s="96">
        <f t="shared" si="5"/>
        <v>0.67999999999999972</v>
      </c>
      <c r="K56" s="96">
        <f t="shared" si="5"/>
        <v>-1.7199999999999989</v>
      </c>
      <c r="L56" s="96">
        <f t="shared" si="5"/>
        <v>0.4199999999999946</v>
      </c>
      <c r="M56" s="27"/>
      <c r="N56" s="27"/>
      <c r="O56" s="27"/>
      <c r="P56" s="27"/>
    </row>
    <row r="57" spans="1:16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</row>
    <row r="58" spans="1:16" ht="23.25" x14ac:dyDescent="0.5">
      <c r="A58" s="1" t="str">
        <f>'[1]ม.3 คณฺตศาสตร์-2563'!A58:M58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</row>
    <row r="59" spans="1:16" ht="23.25" x14ac:dyDescent="0.5">
      <c r="A59" s="6" t="s">
        <v>120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</row>
    <row r="60" spans="1:16" ht="26.25" x14ac:dyDescent="0.55000000000000004">
      <c r="A60" s="51" t="s">
        <v>126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27"/>
      <c r="O60" s="27"/>
      <c r="P60" s="27"/>
    </row>
    <row r="61" spans="1:16" ht="23.25" x14ac:dyDescent="0.5">
      <c r="A61" s="15" t="s">
        <v>3</v>
      </c>
      <c r="B61" s="122" t="s">
        <v>29</v>
      </c>
      <c r="C61" s="123"/>
      <c r="D61" s="123"/>
      <c r="E61" s="123"/>
      <c r="F61" s="123"/>
      <c r="G61" s="124"/>
      <c r="H61" s="47" t="s">
        <v>30</v>
      </c>
      <c r="I61" s="48"/>
      <c r="J61" s="48"/>
      <c r="K61" s="48"/>
      <c r="L61" s="48"/>
      <c r="M61" s="49"/>
      <c r="N61" s="27"/>
      <c r="O61" s="27"/>
      <c r="P61" s="27"/>
    </row>
    <row r="62" spans="1:16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</row>
    <row r="63" spans="1:16" ht="23.25" x14ac:dyDescent="0.5">
      <c r="A63" s="19"/>
      <c r="B63" s="35">
        <f>'[1]ม.3 คณฺตศาสตร์-2563'!B63</f>
        <v>2558</v>
      </c>
      <c r="C63" s="35">
        <f>'[1]ม.3 คณฺตศาสตร์-2563'!C63</f>
        <v>2559</v>
      </c>
      <c r="D63" s="35">
        <f>'[1]ม.3 คณฺตศาสตร์-2563'!D63</f>
        <v>2560</v>
      </c>
      <c r="E63" s="35">
        <f>'[1]ม.3 คณฺตศาสตร์-2563'!E63</f>
        <v>2561</v>
      </c>
      <c r="F63" s="35">
        <f>'[1]ม.3 คณฺตศาสตร์-2563'!F63</f>
        <v>2562</v>
      </c>
      <c r="G63" s="35">
        <f>'[1]ม.3 คณฺตศาสตร์-2563'!G63</f>
        <v>2563</v>
      </c>
      <c r="H63" s="35">
        <f>'[1]ม.3 คณฺตศาสตร์-2563'!H63</f>
        <v>2558</v>
      </c>
      <c r="I63" s="35">
        <f>'[1]ม.3 คณฺตศาสตร์-2563'!I63</f>
        <v>2559</v>
      </c>
      <c r="J63" s="35">
        <f>'[1]ม.3 คณฺตศาสตร์-2563'!J63</f>
        <v>2560</v>
      </c>
      <c r="K63" s="35">
        <f>'[1]ม.3 คณฺตศาสตร์-2563'!K63</f>
        <v>2561</v>
      </c>
      <c r="L63" s="35">
        <f>'[1]ม.3 คณฺตศาสตร์-2563'!L63</f>
        <v>2562</v>
      </c>
      <c r="M63" s="35">
        <f>'[1]ม.3 คณฺตศาสตร์-2563'!M63</f>
        <v>2563</v>
      </c>
      <c r="N63" s="27"/>
      <c r="O63" s="27"/>
      <c r="P63" s="27"/>
    </row>
    <row r="64" spans="1:16" x14ac:dyDescent="0.45">
      <c r="A64" s="23" t="s">
        <v>13</v>
      </c>
      <c r="B64" s="50">
        <v>13.65</v>
      </c>
      <c r="C64" s="50">
        <v>11.37</v>
      </c>
      <c r="D64" s="50">
        <v>11.35</v>
      </c>
      <c r="E64" s="50">
        <v>10.72</v>
      </c>
      <c r="F64" s="50">
        <v>9.25</v>
      </c>
      <c r="G64" s="50">
        <v>9.99</v>
      </c>
      <c r="H64" s="50">
        <v>44</v>
      </c>
      <c r="I64" s="50">
        <v>42</v>
      </c>
      <c r="J64" s="50">
        <v>38</v>
      </c>
      <c r="K64" s="50">
        <v>42</v>
      </c>
      <c r="L64" s="50">
        <v>35</v>
      </c>
      <c r="M64" s="50">
        <v>35</v>
      </c>
      <c r="N64" s="27"/>
      <c r="O64" s="27"/>
      <c r="P64" s="27"/>
    </row>
    <row r="65" spans="1:16" x14ac:dyDescent="0.45">
      <c r="A65" s="23" t="s">
        <v>14</v>
      </c>
      <c r="B65" s="50">
        <v>13.55</v>
      </c>
      <c r="C65" s="50">
        <v>10.29</v>
      </c>
      <c r="D65" s="50">
        <v>9.94</v>
      </c>
      <c r="E65" s="50">
        <v>10.97</v>
      </c>
      <c r="F65" s="50">
        <v>8.81</v>
      </c>
      <c r="G65" s="50">
        <v>9.76</v>
      </c>
      <c r="H65" s="50">
        <v>36</v>
      </c>
      <c r="I65" s="50">
        <v>36</v>
      </c>
      <c r="J65" s="50">
        <v>30</v>
      </c>
      <c r="K65" s="50">
        <v>36</v>
      </c>
      <c r="L65" s="50">
        <v>30.5</v>
      </c>
      <c r="M65" s="50">
        <v>30.5</v>
      </c>
      <c r="N65" s="27"/>
      <c r="O65" s="27"/>
      <c r="P65" s="27"/>
    </row>
    <row r="66" spans="1:16" x14ac:dyDescent="0.45">
      <c r="A66" s="23" t="s">
        <v>31</v>
      </c>
      <c r="B66" s="50">
        <v>13.33</v>
      </c>
      <c r="C66" s="50">
        <v>10.3</v>
      </c>
      <c r="D66" s="50">
        <v>9.8000000000000007</v>
      </c>
      <c r="E66" s="50">
        <v>10.99</v>
      </c>
      <c r="F66" s="50">
        <v>8.6300000000000008</v>
      </c>
      <c r="G66" s="50">
        <v>9.73</v>
      </c>
      <c r="H66" s="50">
        <v>36</v>
      </c>
      <c r="I66" s="50">
        <v>34</v>
      </c>
      <c r="J66" s="50">
        <v>30</v>
      </c>
      <c r="K66" s="50">
        <v>36</v>
      </c>
      <c r="L66" s="50">
        <v>29.5</v>
      </c>
      <c r="M66" s="50">
        <v>29.5</v>
      </c>
      <c r="N66" s="27"/>
      <c r="O66" s="27"/>
      <c r="P66" s="27"/>
    </row>
    <row r="67" spans="1:16" x14ac:dyDescent="0.45">
      <c r="A67" s="23" t="s">
        <v>90</v>
      </c>
      <c r="B67" s="50">
        <v>13.38</v>
      </c>
      <c r="C67" s="50">
        <v>10.34</v>
      </c>
      <c r="D67" s="50">
        <v>9.81</v>
      </c>
      <c r="E67" s="50">
        <v>11.01</v>
      </c>
      <c r="F67" s="50">
        <v>8.6199999999999992</v>
      </c>
      <c r="G67" s="50">
        <v>9.66</v>
      </c>
      <c r="H67" s="50">
        <v>36</v>
      </c>
      <c r="I67" s="50">
        <v>34</v>
      </c>
      <c r="J67" s="50">
        <v>30</v>
      </c>
      <c r="K67" s="50">
        <v>34</v>
      </c>
      <c r="L67" s="50">
        <v>29</v>
      </c>
      <c r="M67" s="50">
        <v>29</v>
      </c>
      <c r="N67" s="27"/>
      <c r="O67" s="27"/>
      <c r="P67" s="27"/>
    </row>
    <row r="68" spans="1:16" x14ac:dyDescent="0.45">
      <c r="A68" s="28"/>
      <c r="B68" s="29"/>
      <c r="C68" s="29"/>
      <c r="D68" s="29"/>
      <c r="E68" s="29"/>
      <c r="F68" s="29"/>
      <c r="G68" s="29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26.25" x14ac:dyDescent="0.55000000000000004">
      <c r="A69" s="51" t="s">
        <v>127</v>
      </c>
      <c r="B69" s="51"/>
      <c r="C69" s="51"/>
      <c r="D69" s="51"/>
      <c r="E69" s="51"/>
      <c r="F69" s="51"/>
      <c r="G69" s="51"/>
      <c r="H69" s="53"/>
      <c r="I69" s="53"/>
      <c r="J69" s="53"/>
      <c r="K69" s="53"/>
      <c r="L69" s="53"/>
      <c r="M69" s="27"/>
      <c r="N69" s="27"/>
      <c r="O69" s="27"/>
      <c r="P69" s="27"/>
    </row>
    <row r="70" spans="1:16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27"/>
      <c r="N70" s="27"/>
      <c r="O70" s="27"/>
      <c r="P70" s="27"/>
    </row>
    <row r="71" spans="1:16" ht="23.25" x14ac:dyDescent="0.5">
      <c r="A71" s="54"/>
      <c r="B71" s="35">
        <f>'[1]ม.3 คณฺตศาสตร์-2563'!B71</f>
        <v>2558</v>
      </c>
      <c r="C71" s="35">
        <f>'[1]ม.3 คณฺตศาสตร์-2563'!C71</f>
        <v>2559</v>
      </c>
      <c r="D71" s="35">
        <f>'[1]ม.3 คณฺตศาสตร์-2563'!D71</f>
        <v>2560</v>
      </c>
      <c r="E71" s="35">
        <f>'[1]ม.3 คณฺตศาสตร์-2563'!E71</f>
        <v>2561</v>
      </c>
      <c r="F71" s="35">
        <f>'[1]ม.3 คณฺตศาสตร์-2563'!F71</f>
        <v>2562</v>
      </c>
      <c r="G71" s="35">
        <f>'[1]ม.3 คณฺตศาสตร์-2563'!G71</f>
        <v>2563</v>
      </c>
      <c r="H71" s="10"/>
      <c r="I71" s="10"/>
      <c r="J71" s="10"/>
      <c r="K71" s="10"/>
      <c r="L71" s="10"/>
      <c r="M71" s="27"/>
      <c r="N71" s="27"/>
      <c r="O71" s="27"/>
      <c r="P71" s="27"/>
    </row>
    <row r="72" spans="1:16" ht="22.5" customHeight="1" x14ac:dyDescent="0.45">
      <c r="A72" s="55" t="s">
        <v>35</v>
      </c>
      <c r="B72" s="56">
        <f t="shared" ref="B72:G72" si="9">SUM(B45-B48)/B67</f>
        <v>0.66591928251121046</v>
      </c>
      <c r="C72" s="56">
        <f t="shared" si="9"/>
        <v>0.72533849129593808</v>
      </c>
      <c r="D72" s="56">
        <f t="shared" si="9"/>
        <v>0.65851172273190628</v>
      </c>
      <c r="E72" s="56">
        <f t="shared" si="9"/>
        <v>0.64850136239782019</v>
      </c>
      <c r="F72" s="56">
        <f t="shared" si="9"/>
        <v>0.62877030162413017</v>
      </c>
      <c r="G72" s="56">
        <f t="shared" si="9"/>
        <v>0.60455486542443027</v>
      </c>
      <c r="H72" s="57"/>
      <c r="I72" s="57"/>
      <c r="J72" s="57"/>
      <c r="K72" s="57"/>
      <c r="L72" s="57"/>
      <c r="M72" s="27"/>
      <c r="N72" s="27"/>
      <c r="O72" s="27"/>
      <c r="P72" s="27"/>
    </row>
    <row r="73" spans="1:16" ht="23.25" x14ac:dyDescent="0.45">
      <c r="A73" s="58" t="s">
        <v>36</v>
      </c>
      <c r="B73" s="56">
        <f>SUM(B72*10)+50</f>
        <v>56.659192825112108</v>
      </c>
      <c r="C73" s="56">
        <f t="shared" ref="C73:G73" si="10">SUM(C72*10)+50</f>
        <v>57.253384912959383</v>
      </c>
      <c r="D73" s="56">
        <f t="shared" si="10"/>
        <v>56.58511722731906</v>
      </c>
      <c r="E73" s="56">
        <f t="shared" si="10"/>
        <v>56.485013623978205</v>
      </c>
      <c r="F73" s="56">
        <f t="shared" si="10"/>
        <v>56.287703016241302</v>
      </c>
      <c r="G73" s="56">
        <f t="shared" si="10"/>
        <v>56.0455486542443</v>
      </c>
      <c r="H73" s="57"/>
      <c r="I73" s="57"/>
      <c r="J73" s="57"/>
      <c r="K73" s="57"/>
      <c r="L73" s="57"/>
      <c r="M73" s="27"/>
      <c r="N73" s="27"/>
      <c r="O73" s="27"/>
      <c r="P73" s="27"/>
    </row>
    <row r="74" spans="1:16" ht="23.25" x14ac:dyDescent="0.45">
      <c r="A74" s="23" t="s">
        <v>37</v>
      </c>
      <c r="B74" s="56">
        <v>-3.9566661222712227</v>
      </c>
      <c r="C74" s="56">
        <f>C73-B73</f>
        <v>0.59419208784727573</v>
      </c>
      <c r="D74" s="56">
        <f>D73-C73</f>
        <v>-0.66826768564032335</v>
      </c>
      <c r="E74" s="56">
        <f>E73-D73</f>
        <v>-0.10010360334085533</v>
      </c>
      <c r="F74" s="56">
        <f>F73-E73</f>
        <v>-0.19731060773690245</v>
      </c>
      <c r="G74" s="56">
        <f>G73-F73</f>
        <v>-0.24215436199700235</v>
      </c>
      <c r="H74" s="57"/>
      <c r="I74" s="57"/>
      <c r="J74" s="57"/>
      <c r="K74" s="57"/>
      <c r="L74" s="57"/>
      <c r="M74" s="27"/>
      <c r="N74" s="27"/>
      <c r="O74" s="27"/>
      <c r="P74" s="27"/>
    </row>
    <row r="75" spans="1:16" ht="23.25" x14ac:dyDescent="0.45">
      <c r="A75" s="60" t="s">
        <v>38</v>
      </c>
      <c r="B75" s="56">
        <v>-6.7849141150112109</v>
      </c>
      <c r="C75" s="56">
        <f>SUM(C74*100)/B73</f>
        <v>1.0487125887609219</v>
      </c>
      <c r="D75" s="56">
        <f t="shared" ref="D75:G75" si="11">SUM(D74*100)/C73</f>
        <v>-1.1672107887704295</v>
      </c>
      <c r="E75" s="56">
        <f t="shared" si="11"/>
        <v>-0.17690800734530548</v>
      </c>
      <c r="F75" s="56">
        <f t="shared" si="11"/>
        <v>-0.34931496883474772</v>
      </c>
      <c r="G75" s="56">
        <f t="shared" si="11"/>
        <v>-0.43020828532855732</v>
      </c>
      <c r="H75" s="57"/>
      <c r="I75" s="57"/>
      <c r="J75" s="57"/>
      <c r="K75" s="57"/>
      <c r="L75" s="57"/>
      <c r="M75" s="27"/>
      <c r="N75" s="27"/>
      <c r="O75" s="27"/>
      <c r="P75" s="27"/>
    </row>
    <row r="76" spans="1:16" x14ac:dyDescent="0.45">
      <c r="A76" s="28"/>
      <c r="B76" s="29"/>
      <c r="C76" s="29"/>
      <c r="D76" s="29"/>
      <c r="E76" s="29"/>
      <c r="F76" s="29"/>
      <c r="G76" s="29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45">
      <c r="A77" s="61"/>
      <c r="B77" s="61"/>
      <c r="C77" s="61"/>
      <c r="D77" s="61"/>
      <c r="E77" s="61"/>
      <c r="F77" s="61"/>
      <c r="G77" s="61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45">
      <c r="A78" s="28"/>
      <c r="B78" s="62"/>
      <c r="C78" s="62"/>
      <c r="D78" s="62"/>
      <c r="E78" s="62"/>
      <c r="F78" s="62"/>
      <c r="G78" s="62"/>
      <c r="H78" s="27"/>
      <c r="I78" s="27"/>
      <c r="J78" s="27"/>
      <c r="K78" s="27"/>
      <c r="L78" s="27"/>
      <c r="M78" s="27"/>
      <c r="N78" s="27"/>
      <c r="O78" s="27"/>
      <c r="P78" s="27"/>
    </row>
    <row r="79" spans="1:16" x14ac:dyDescent="0.45">
      <c r="A79" s="28"/>
      <c r="B79" s="63"/>
      <c r="C79" s="63"/>
      <c r="D79" s="63"/>
      <c r="E79" s="63"/>
      <c r="F79" s="63"/>
      <c r="G79" s="63"/>
      <c r="H79" s="27"/>
      <c r="I79" s="27"/>
      <c r="J79" s="27"/>
      <c r="K79" s="27"/>
      <c r="L79" s="27"/>
      <c r="M79" s="27"/>
      <c r="N79" s="27"/>
      <c r="O79" s="27"/>
      <c r="P79" s="27"/>
    </row>
    <row r="80" spans="1:16" x14ac:dyDescent="0.45">
      <c r="A80" s="28"/>
      <c r="B80" s="63"/>
      <c r="C80" s="63"/>
      <c r="D80" s="63"/>
      <c r="E80" s="63"/>
      <c r="F80" s="63"/>
      <c r="G80" s="63"/>
      <c r="H80" s="27"/>
      <c r="I80" s="27"/>
      <c r="J80" s="27"/>
      <c r="K80" s="27"/>
      <c r="L80" s="27"/>
      <c r="M80" s="27"/>
      <c r="N80" s="27"/>
      <c r="O80" s="27"/>
      <c r="P80" s="27"/>
    </row>
    <row r="81" spans="1:16" x14ac:dyDescent="0.45">
      <c r="A81" s="2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x14ac:dyDescent="0.45">
      <c r="A82" s="2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x14ac:dyDescent="0.45">
      <c r="A83" s="2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x14ac:dyDescent="0.45">
      <c r="A84" s="2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x14ac:dyDescent="0.45">
      <c r="A85" s="28"/>
      <c r="B85" s="29"/>
      <c r="C85" s="29"/>
      <c r="D85" s="29"/>
      <c r="E85" s="29"/>
      <c r="F85" s="29"/>
      <c r="G85" s="29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23.25" x14ac:dyDescent="0.5">
      <c r="A86" s="1" t="str">
        <f>'[1]ม.3 คณฺตศาสตร์-2563'!A86:K86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86" s="2"/>
      <c r="C86" s="2"/>
      <c r="D86" s="2"/>
      <c r="E86" s="2"/>
      <c r="F86" s="2"/>
      <c r="G86" s="2"/>
      <c r="H86" s="2"/>
      <c r="I86" s="2"/>
      <c r="J86" s="2"/>
      <c r="K86" s="3"/>
      <c r="L86" s="4"/>
      <c r="M86" s="4"/>
      <c r="N86" s="27"/>
      <c r="O86" s="27"/>
      <c r="P86" s="27"/>
    </row>
    <row r="87" spans="1:16" ht="23.25" x14ac:dyDescent="0.5">
      <c r="A87" s="6" t="s">
        <v>120</v>
      </c>
      <c r="B87" s="7"/>
      <c r="C87" s="7"/>
      <c r="D87" s="7"/>
      <c r="E87" s="7"/>
      <c r="F87" s="7"/>
      <c r="G87" s="7"/>
      <c r="H87" s="7"/>
      <c r="I87" s="7"/>
      <c r="J87" s="7"/>
      <c r="K87" s="8"/>
      <c r="L87" s="4"/>
      <c r="M87" s="4"/>
      <c r="N87" s="27"/>
      <c r="O87" s="27"/>
      <c r="P87" s="27"/>
    </row>
    <row r="88" spans="1:16" ht="23.25" x14ac:dyDescent="0.5">
      <c r="A88" s="31" t="s">
        <v>128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27"/>
      <c r="N88" s="27"/>
      <c r="O88" s="27"/>
      <c r="P88" s="27"/>
    </row>
    <row r="89" spans="1:16" ht="23.25" x14ac:dyDescent="0.5">
      <c r="A89" s="54" t="s">
        <v>40</v>
      </c>
      <c r="B89" s="54" t="s">
        <v>41</v>
      </c>
      <c r="C89" s="54"/>
      <c r="D89" s="54"/>
      <c r="E89" s="54"/>
      <c r="F89" s="9" t="s">
        <v>42</v>
      </c>
      <c r="G89" s="9"/>
      <c r="H89" s="9"/>
      <c r="I89" s="9"/>
      <c r="J89" s="9"/>
      <c r="K89" s="9"/>
      <c r="L89" s="4"/>
      <c r="M89" s="4"/>
      <c r="N89" s="4"/>
      <c r="O89" s="4"/>
      <c r="P89" s="4"/>
    </row>
    <row r="90" spans="1:16" ht="23.25" x14ac:dyDescent="0.5">
      <c r="A90" s="54"/>
      <c r="B90" s="54"/>
      <c r="C90" s="54"/>
      <c r="D90" s="54"/>
      <c r="E90" s="54"/>
      <c r="F90" s="35">
        <f>'[1]ม.3 คณฺตศาสตร์-2563'!F90</f>
        <v>2558</v>
      </c>
      <c r="G90" s="35">
        <f>'[1]ม.3 คณฺตศาสตร์-2563'!G90</f>
        <v>2559</v>
      </c>
      <c r="H90" s="35">
        <f>'[1]ม.3 คณฺตศาสตร์-2563'!H90</f>
        <v>2560</v>
      </c>
      <c r="I90" s="35">
        <f>'[1]ม.3 คณฺตศาสตร์-2563'!I90</f>
        <v>2561</v>
      </c>
      <c r="J90" s="35">
        <f>'[1]ม.3 คณฺตศาสตร์-2563'!J90</f>
        <v>2562</v>
      </c>
      <c r="K90" s="35">
        <f>'[1]ม.3 คณฺตศาสตร์-2563'!K90</f>
        <v>2563</v>
      </c>
      <c r="L90" s="10"/>
      <c r="M90" s="10"/>
      <c r="N90" s="10"/>
      <c r="O90" s="10"/>
      <c r="P90" s="10"/>
    </row>
    <row r="91" spans="1:16" x14ac:dyDescent="0.45">
      <c r="A91" s="114" t="s">
        <v>129</v>
      </c>
      <c r="B91" s="115" t="s">
        <v>130</v>
      </c>
      <c r="C91" s="115"/>
      <c r="D91" s="115"/>
      <c r="E91" s="115"/>
      <c r="F91" s="86">
        <v>100</v>
      </c>
      <c r="G91" s="86">
        <v>100</v>
      </c>
      <c r="H91" s="86">
        <v>100</v>
      </c>
      <c r="I91" s="86">
        <v>100</v>
      </c>
      <c r="J91" s="86">
        <v>100</v>
      </c>
      <c r="K91" s="86">
        <v>100</v>
      </c>
      <c r="L91" s="69"/>
      <c r="M91" s="69"/>
      <c r="N91" s="69"/>
      <c r="O91" s="69"/>
      <c r="P91" s="69"/>
    </row>
    <row r="92" spans="1:16" x14ac:dyDescent="0.45">
      <c r="A92" s="114" t="s">
        <v>131</v>
      </c>
      <c r="B92" s="115" t="s">
        <v>130</v>
      </c>
      <c r="C92" s="115"/>
      <c r="D92" s="115"/>
      <c r="E92" s="115"/>
      <c r="F92" s="86">
        <v>0</v>
      </c>
      <c r="G92" s="86">
        <v>100</v>
      </c>
      <c r="H92" s="86">
        <v>100</v>
      </c>
      <c r="I92" s="86">
        <v>100</v>
      </c>
      <c r="J92" s="86">
        <v>100</v>
      </c>
      <c r="K92" s="86">
        <v>100</v>
      </c>
      <c r="L92" s="69"/>
      <c r="M92" s="69"/>
      <c r="N92" s="69"/>
      <c r="O92" s="69"/>
      <c r="P92" s="69"/>
    </row>
    <row r="93" spans="1:16" x14ac:dyDescent="0.45">
      <c r="A93" s="114" t="s">
        <v>132</v>
      </c>
      <c r="B93" s="115" t="s">
        <v>130</v>
      </c>
      <c r="C93" s="115"/>
      <c r="D93" s="115"/>
      <c r="E93" s="115"/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100</v>
      </c>
      <c r="L93" s="69"/>
      <c r="M93" s="69"/>
      <c r="N93" s="69"/>
      <c r="O93" s="69"/>
      <c r="P93" s="69"/>
    </row>
    <row r="94" spans="1:16" x14ac:dyDescent="0.45">
      <c r="A94" s="114" t="s">
        <v>133</v>
      </c>
      <c r="B94" s="115" t="s">
        <v>134</v>
      </c>
      <c r="C94" s="115"/>
      <c r="D94" s="115"/>
      <c r="E94" s="115"/>
      <c r="F94" s="86">
        <v>100</v>
      </c>
      <c r="G94" s="86">
        <v>100</v>
      </c>
      <c r="H94" s="86">
        <v>100</v>
      </c>
      <c r="I94" s="86">
        <v>100</v>
      </c>
      <c r="J94" s="86">
        <v>100</v>
      </c>
      <c r="K94" s="86">
        <v>100</v>
      </c>
      <c r="L94" s="69"/>
      <c r="M94" s="69"/>
      <c r="N94" s="69"/>
      <c r="O94" s="69"/>
      <c r="P94" s="69"/>
    </row>
    <row r="95" spans="1:16" x14ac:dyDescent="0.45">
      <c r="A95" s="114" t="s">
        <v>135</v>
      </c>
      <c r="B95" s="115" t="s">
        <v>134</v>
      </c>
      <c r="C95" s="115"/>
      <c r="D95" s="115"/>
      <c r="E95" s="115"/>
      <c r="F95" s="86">
        <v>0</v>
      </c>
      <c r="G95" s="86">
        <v>100</v>
      </c>
      <c r="H95" s="86">
        <v>100</v>
      </c>
      <c r="I95" s="86">
        <v>100</v>
      </c>
      <c r="J95" s="86">
        <v>100</v>
      </c>
      <c r="K95" s="86">
        <v>100</v>
      </c>
      <c r="L95" s="69"/>
      <c r="M95" s="69"/>
      <c r="N95" s="69"/>
      <c r="O95" s="69"/>
      <c r="P95" s="69"/>
    </row>
    <row r="96" spans="1:16" x14ac:dyDescent="0.45">
      <c r="A96" s="114" t="s">
        <v>136</v>
      </c>
      <c r="B96" s="115" t="s">
        <v>134</v>
      </c>
      <c r="C96" s="115"/>
      <c r="D96" s="115"/>
      <c r="E96" s="115"/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100</v>
      </c>
      <c r="L96" s="69"/>
      <c r="M96" s="69"/>
      <c r="N96" s="69"/>
      <c r="O96" s="69"/>
      <c r="P96" s="69"/>
    </row>
    <row r="97" spans="1:16" x14ac:dyDescent="0.45">
      <c r="A97" s="114" t="s">
        <v>137</v>
      </c>
      <c r="B97" s="115" t="s">
        <v>138</v>
      </c>
      <c r="C97" s="115"/>
      <c r="D97" s="115"/>
      <c r="E97" s="115"/>
      <c r="F97" s="86">
        <v>100</v>
      </c>
      <c r="G97" s="86">
        <v>100</v>
      </c>
      <c r="H97" s="86">
        <v>100</v>
      </c>
      <c r="I97" s="86">
        <v>100</v>
      </c>
      <c r="J97" s="86">
        <v>100</v>
      </c>
      <c r="K97" s="86">
        <v>100</v>
      </c>
      <c r="L97" s="69"/>
      <c r="M97" s="69"/>
      <c r="N97" s="69"/>
      <c r="O97" s="69"/>
      <c r="P97" s="69"/>
    </row>
    <row r="98" spans="1:16" x14ac:dyDescent="0.45">
      <c r="A98" s="114" t="s">
        <v>139</v>
      </c>
      <c r="B98" s="115" t="s">
        <v>138</v>
      </c>
      <c r="C98" s="115"/>
      <c r="D98" s="115"/>
      <c r="E98" s="115"/>
      <c r="F98" s="86">
        <v>0</v>
      </c>
      <c r="G98" s="86">
        <v>100</v>
      </c>
      <c r="H98" s="86">
        <v>100</v>
      </c>
      <c r="I98" s="86">
        <v>100</v>
      </c>
      <c r="J98" s="86">
        <v>100</v>
      </c>
      <c r="K98" s="86">
        <v>100</v>
      </c>
      <c r="L98" s="69"/>
      <c r="M98" s="69"/>
      <c r="N98" s="69"/>
      <c r="O98" s="69"/>
      <c r="P98" s="69"/>
    </row>
    <row r="99" spans="1:16" x14ac:dyDescent="0.45">
      <c r="A99" s="114" t="s">
        <v>140</v>
      </c>
      <c r="B99" s="115" t="s">
        <v>141</v>
      </c>
      <c r="C99" s="115"/>
      <c r="D99" s="115"/>
      <c r="E99" s="115"/>
      <c r="F99" s="86">
        <v>100</v>
      </c>
      <c r="G99" s="86">
        <v>100</v>
      </c>
      <c r="H99" s="86">
        <v>100</v>
      </c>
      <c r="I99" s="86">
        <v>100</v>
      </c>
      <c r="J99" s="86">
        <v>100</v>
      </c>
      <c r="K99" s="86">
        <v>100</v>
      </c>
      <c r="L99" s="69"/>
      <c r="M99" s="69"/>
      <c r="N99" s="69"/>
      <c r="O99" s="69"/>
      <c r="P99" s="69"/>
    </row>
    <row r="100" spans="1:16" x14ac:dyDescent="0.45">
      <c r="A100" s="114" t="s">
        <v>142</v>
      </c>
      <c r="B100" s="115" t="s">
        <v>141</v>
      </c>
      <c r="C100" s="115"/>
      <c r="D100" s="115"/>
      <c r="E100" s="115"/>
      <c r="F100" s="86">
        <v>0</v>
      </c>
      <c r="G100" s="86">
        <v>100</v>
      </c>
      <c r="H100" s="86">
        <v>100</v>
      </c>
      <c r="I100" s="86">
        <v>100</v>
      </c>
      <c r="J100" s="86">
        <v>100</v>
      </c>
      <c r="K100" s="86">
        <v>100</v>
      </c>
      <c r="L100" s="69"/>
      <c r="M100" s="69"/>
      <c r="N100" s="69"/>
      <c r="O100" s="69"/>
      <c r="P100" s="69"/>
    </row>
    <row r="101" spans="1:16" x14ac:dyDescent="0.45">
      <c r="A101" s="114" t="s">
        <v>143</v>
      </c>
      <c r="B101" s="115" t="s">
        <v>144</v>
      </c>
      <c r="C101" s="115"/>
      <c r="D101" s="115"/>
      <c r="E101" s="115"/>
      <c r="F101" s="86">
        <v>100</v>
      </c>
      <c r="G101" s="86">
        <v>100</v>
      </c>
      <c r="H101" s="86">
        <v>100</v>
      </c>
      <c r="I101" s="86">
        <v>100</v>
      </c>
      <c r="J101" s="86">
        <v>100</v>
      </c>
      <c r="K101" s="86">
        <v>0</v>
      </c>
      <c r="L101" s="69"/>
      <c r="M101" s="69"/>
      <c r="N101" s="69"/>
      <c r="O101" s="69"/>
      <c r="P101" s="69"/>
    </row>
    <row r="102" spans="1:16" x14ac:dyDescent="0.45">
      <c r="A102" s="114" t="s">
        <v>145</v>
      </c>
      <c r="B102" s="115" t="s">
        <v>146</v>
      </c>
      <c r="C102" s="115"/>
      <c r="D102" s="115"/>
      <c r="E102" s="115"/>
      <c r="F102" s="86">
        <v>0</v>
      </c>
      <c r="G102" s="86">
        <v>100</v>
      </c>
      <c r="H102" s="86">
        <v>100</v>
      </c>
      <c r="I102" s="86">
        <v>100</v>
      </c>
      <c r="J102" s="86">
        <v>100</v>
      </c>
      <c r="K102" s="86">
        <v>0</v>
      </c>
      <c r="L102" s="69"/>
      <c r="M102" s="69"/>
      <c r="N102" s="69"/>
      <c r="O102" s="69"/>
      <c r="P102" s="69"/>
    </row>
    <row r="103" spans="1:16" x14ac:dyDescent="0.45">
      <c r="A103" s="114" t="s">
        <v>147</v>
      </c>
      <c r="B103" s="115" t="s">
        <v>148</v>
      </c>
      <c r="C103" s="115"/>
      <c r="D103" s="115"/>
      <c r="E103" s="115"/>
      <c r="F103" s="86">
        <v>100</v>
      </c>
      <c r="G103" s="86">
        <v>100</v>
      </c>
      <c r="H103" s="86">
        <v>100</v>
      </c>
      <c r="I103" s="86">
        <v>100</v>
      </c>
      <c r="J103" s="86">
        <v>100</v>
      </c>
      <c r="K103" s="86">
        <v>0</v>
      </c>
      <c r="L103" s="69"/>
      <c r="M103" s="69"/>
      <c r="N103" s="69"/>
      <c r="O103" s="69"/>
      <c r="P103" s="69"/>
    </row>
    <row r="104" spans="1:16" x14ac:dyDescent="0.45">
      <c r="A104" s="114" t="s">
        <v>149</v>
      </c>
      <c r="B104" s="115" t="s">
        <v>148</v>
      </c>
      <c r="C104" s="115"/>
      <c r="D104" s="115"/>
      <c r="E104" s="115"/>
      <c r="F104" s="86">
        <v>0</v>
      </c>
      <c r="G104" s="86">
        <v>100</v>
      </c>
      <c r="H104" s="86">
        <v>100</v>
      </c>
      <c r="I104" s="86">
        <v>100</v>
      </c>
      <c r="J104" s="86">
        <v>100</v>
      </c>
      <c r="K104" s="86">
        <v>0</v>
      </c>
      <c r="L104" s="69"/>
      <c r="M104" s="69"/>
      <c r="N104" s="69"/>
      <c r="O104" s="69"/>
      <c r="P104" s="69"/>
    </row>
    <row r="105" spans="1:16" x14ac:dyDescent="0.45">
      <c r="A105" s="114" t="s">
        <v>150</v>
      </c>
      <c r="B105" s="116" t="s">
        <v>151</v>
      </c>
      <c r="C105" s="116"/>
      <c r="D105" s="116"/>
      <c r="E105" s="116"/>
      <c r="F105" s="86">
        <v>0</v>
      </c>
      <c r="G105" s="86" t="s">
        <v>52</v>
      </c>
      <c r="H105" s="86" t="s">
        <v>52</v>
      </c>
      <c r="I105" s="86" t="s">
        <v>52</v>
      </c>
      <c r="J105" s="86" t="s">
        <v>52</v>
      </c>
      <c r="K105" s="86">
        <v>0</v>
      </c>
      <c r="L105" s="69"/>
      <c r="M105" s="69"/>
      <c r="N105" s="69"/>
      <c r="O105" s="69"/>
      <c r="P105" s="69"/>
    </row>
    <row r="106" spans="1:16" x14ac:dyDescent="0.45">
      <c r="A106" s="114" t="s">
        <v>55</v>
      </c>
      <c r="B106" s="116"/>
      <c r="C106" s="116"/>
      <c r="D106" s="116"/>
      <c r="E106" s="116"/>
      <c r="F106" s="86">
        <v>0</v>
      </c>
      <c r="G106" s="86">
        <v>0</v>
      </c>
      <c r="H106" s="86">
        <v>0</v>
      </c>
      <c r="I106" s="86">
        <v>0</v>
      </c>
      <c r="J106" s="86" t="s">
        <v>52</v>
      </c>
      <c r="K106" s="86">
        <v>0</v>
      </c>
      <c r="L106" s="69"/>
      <c r="M106" s="69"/>
      <c r="N106" s="69"/>
      <c r="O106" s="69"/>
      <c r="P106" s="69"/>
    </row>
    <row r="107" spans="1:16" x14ac:dyDescent="0.45">
      <c r="A107" s="77"/>
      <c r="B107" s="78" t="s">
        <v>56</v>
      </c>
      <c r="C107" s="78"/>
      <c r="D107" s="78"/>
      <c r="E107" s="78"/>
      <c r="F107" s="102">
        <f t="shared" ref="F107:K107" si="12">SUM(F91:F106)</f>
        <v>600</v>
      </c>
      <c r="G107" s="102">
        <f t="shared" si="12"/>
        <v>1200</v>
      </c>
      <c r="H107" s="102">
        <f t="shared" si="12"/>
        <v>1200</v>
      </c>
      <c r="I107" s="102">
        <f t="shared" si="12"/>
        <v>1200</v>
      </c>
      <c r="J107" s="102">
        <f t="shared" si="12"/>
        <v>1200</v>
      </c>
      <c r="K107" s="102">
        <f t="shared" si="12"/>
        <v>1000</v>
      </c>
      <c r="L107" s="81"/>
      <c r="M107" s="81"/>
      <c r="N107" s="81"/>
      <c r="O107" s="81"/>
      <c r="P107" s="81"/>
    </row>
    <row r="114" spans="1:16" ht="23.25" x14ac:dyDescent="0.5">
      <c r="A114" s="1" t="str">
        <f>'[1]ม.3 คณฺตศาสตร์-2563'!A114:M114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6" ht="23.25" x14ac:dyDescent="0.5">
      <c r="A115" s="6" t="s">
        <v>120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83"/>
      <c r="O115" s="83"/>
      <c r="P115" s="83"/>
    </row>
    <row r="116" spans="1:16" ht="23.25" x14ac:dyDescent="0.5">
      <c r="A116" s="12" t="s">
        <v>40</v>
      </c>
      <c r="B116" s="1" t="s">
        <v>152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4"/>
      <c r="O116" s="4"/>
      <c r="P116" s="4"/>
    </row>
    <row r="117" spans="1:16" ht="23.25" x14ac:dyDescent="0.5">
      <c r="A117" s="84"/>
      <c r="B117" s="6" t="str">
        <f>'[1]ม.3 คณฺตศาสตร์-2563'!B117:M117</f>
        <v>ระหว่างปีการศึกษา 2558-2563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  <c r="N117" s="4"/>
      <c r="O117" s="4"/>
      <c r="P117" s="4"/>
    </row>
    <row r="118" spans="1:16" ht="23.25" x14ac:dyDescent="0.5">
      <c r="A118" s="15"/>
      <c r="B118" s="85" t="s">
        <v>13</v>
      </c>
      <c r="C118" s="85"/>
      <c r="D118" s="85"/>
      <c r="E118" s="85"/>
      <c r="F118" s="85"/>
      <c r="G118" s="85"/>
      <c r="H118" s="9" t="s">
        <v>14</v>
      </c>
      <c r="I118" s="9"/>
      <c r="J118" s="9"/>
      <c r="K118" s="9"/>
      <c r="L118" s="9"/>
      <c r="M118" s="9"/>
      <c r="N118" s="4"/>
      <c r="O118" s="4"/>
      <c r="P118" s="4"/>
    </row>
    <row r="119" spans="1:16" ht="23.25" x14ac:dyDescent="0.5">
      <c r="A119" s="19"/>
      <c r="B119" s="35">
        <f>'[1]ม.3 คณฺตศาสตร์-2563'!B119</f>
        <v>2558</v>
      </c>
      <c r="C119" s="35">
        <f>'[1]ม.3 คณฺตศาสตร์-2563'!C119</f>
        <v>2559</v>
      </c>
      <c r="D119" s="35">
        <f>'[1]ม.3 คณฺตศาสตร์-2563'!D119</f>
        <v>2560</v>
      </c>
      <c r="E119" s="35">
        <f>'[1]ม.3 คณฺตศาสตร์-2563'!E119</f>
        <v>2561</v>
      </c>
      <c r="F119" s="35">
        <f>'[1]ม.3 คณฺตศาสตร์-2563'!F119</f>
        <v>2562</v>
      </c>
      <c r="G119" s="35">
        <f>'[1]ม.3 คณฺตศาสตร์-2563'!G119</f>
        <v>2563</v>
      </c>
      <c r="H119" s="35">
        <f>'[1]ม.3 คณฺตศาสตร์-2563'!H119</f>
        <v>2558</v>
      </c>
      <c r="I119" s="35">
        <f>'[1]ม.3 คณฺตศาสตร์-2563'!I119</f>
        <v>2559</v>
      </c>
      <c r="J119" s="35">
        <f>'[1]ม.3 คณฺตศาสตร์-2563'!J119</f>
        <v>2560</v>
      </c>
      <c r="K119" s="35">
        <f>'[1]ม.3 คณฺตศาสตร์-2563'!K119</f>
        <v>2561</v>
      </c>
      <c r="L119" s="35">
        <f>'[1]ม.3 คณฺตศาสตร์-2563'!L119</f>
        <v>2562</v>
      </c>
      <c r="M119" s="35">
        <f>'[1]ม.3 คณฺตศาสตร์-2563'!M119</f>
        <v>2563</v>
      </c>
      <c r="N119" s="10"/>
      <c r="O119" s="10"/>
      <c r="P119" s="10"/>
    </row>
    <row r="120" spans="1:16" x14ac:dyDescent="0.45">
      <c r="A120" s="114" t="s">
        <v>129</v>
      </c>
      <c r="B120" s="86">
        <v>54.49</v>
      </c>
      <c r="C120" s="86">
        <v>52.5</v>
      </c>
      <c r="D120" s="86">
        <v>43.56</v>
      </c>
      <c r="E120" s="86">
        <v>56.76</v>
      </c>
      <c r="F120" s="86">
        <v>40.24</v>
      </c>
      <c r="G120" s="86">
        <v>42.86</v>
      </c>
      <c r="H120" s="86">
        <v>49.92</v>
      </c>
      <c r="I120" s="86">
        <v>45.32</v>
      </c>
      <c r="J120" s="86">
        <v>35.92</v>
      </c>
      <c r="K120" s="86">
        <v>47.84</v>
      </c>
      <c r="L120" s="86">
        <v>31.75</v>
      </c>
      <c r="M120" s="86">
        <v>36.24</v>
      </c>
      <c r="N120" s="69"/>
      <c r="O120" s="69"/>
      <c r="P120" s="69"/>
    </row>
    <row r="121" spans="1:16" x14ac:dyDescent="0.45">
      <c r="A121" s="114" t="s">
        <v>131</v>
      </c>
      <c r="B121" s="86">
        <v>48.23</v>
      </c>
      <c r="C121" s="86">
        <v>36.82</v>
      </c>
      <c r="D121" s="86">
        <v>39.520000000000003</v>
      </c>
      <c r="E121" s="86">
        <v>43.35</v>
      </c>
      <c r="F121" s="86">
        <v>69.319999999999993</v>
      </c>
      <c r="G121" s="86">
        <v>43.82</v>
      </c>
      <c r="H121" s="86">
        <v>34.68</v>
      </c>
      <c r="I121" s="86">
        <v>36.69</v>
      </c>
      <c r="J121" s="86">
        <v>46.21</v>
      </c>
      <c r="K121" s="86">
        <v>39.82</v>
      </c>
      <c r="L121" s="86">
        <v>58.72</v>
      </c>
      <c r="M121" s="86">
        <v>35.92</v>
      </c>
      <c r="N121" s="69"/>
      <c r="O121" s="69"/>
      <c r="P121" s="69"/>
    </row>
    <row r="122" spans="1:16" x14ac:dyDescent="0.45">
      <c r="A122" s="114" t="s">
        <v>132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46.84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35.74</v>
      </c>
      <c r="N122" s="69"/>
      <c r="O122" s="69"/>
      <c r="P122" s="69"/>
    </row>
    <row r="123" spans="1:16" x14ac:dyDescent="0.45">
      <c r="A123" s="114" t="s">
        <v>133</v>
      </c>
      <c r="B123" s="86">
        <v>45.94</v>
      </c>
      <c r="C123" s="86">
        <v>39.799999999999997</v>
      </c>
      <c r="D123" s="86">
        <v>49.54</v>
      </c>
      <c r="E123" s="86">
        <v>48.63</v>
      </c>
      <c r="F123" s="86">
        <v>46.4</v>
      </c>
      <c r="G123" s="86">
        <v>33.03</v>
      </c>
      <c r="H123" s="86">
        <v>37.92</v>
      </c>
      <c r="I123" s="86">
        <v>39.94</v>
      </c>
      <c r="J123" s="86">
        <v>37.31</v>
      </c>
      <c r="K123" s="86">
        <v>37.93</v>
      </c>
      <c r="L123" s="86">
        <v>30.5</v>
      </c>
      <c r="M123" s="86">
        <v>29.75</v>
      </c>
      <c r="N123" s="69"/>
      <c r="O123" s="69"/>
      <c r="P123" s="69"/>
    </row>
    <row r="124" spans="1:16" x14ac:dyDescent="0.45">
      <c r="A124" s="114" t="s">
        <v>135</v>
      </c>
      <c r="B124" s="86">
        <v>56.09</v>
      </c>
      <c r="C124" s="86">
        <v>43.97</v>
      </c>
      <c r="D124" s="86">
        <v>73.010000000000005</v>
      </c>
      <c r="E124" s="86">
        <v>64.849999999999994</v>
      </c>
      <c r="F124" s="86">
        <v>79.11</v>
      </c>
      <c r="G124" s="86">
        <v>33.590000000000003</v>
      </c>
      <c r="H124" s="86">
        <v>45.73</v>
      </c>
      <c r="I124" s="86">
        <v>43.37</v>
      </c>
      <c r="J124" s="86">
        <v>61.22</v>
      </c>
      <c r="K124" s="86">
        <v>53.92</v>
      </c>
      <c r="L124" s="86">
        <v>62.33</v>
      </c>
      <c r="M124" s="86">
        <v>30.43</v>
      </c>
      <c r="N124" s="69"/>
      <c r="O124" s="69"/>
      <c r="P124" s="69"/>
    </row>
    <row r="125" spans="1:16" x14ac:dyDescent="0.45">
      <c r="A125" s="114" t="s">
        <v>136</v>
      </c>
      <c r="B125" s="86">
        <v>0</v>
      </c>
      <c r="C125" s="86">
        <v>0</v>
      </c>
      <c r="D125" s="86">
        <v>0</v>
      </c>
      <c r="E125" s="86">
        <v>0</v>
      </c>
      <c r="F125" s="86">
        <v>0</v>
      </c>
      <c r="G125" s="86">
        <v>26.72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26.16</v>
      </c>
      <c r="N125" s="69"/>
      <c r="O125" s="69"/>
      <c r="P125" s="69"/>
    </row>
    <row r="126" spans="1:16" x14ac:dyDescent="0.45">
      <c r="A126" s="114" t="s">
        <v>137</v>
      </c>
      <c r="B126" s="86">
        <v>54.42</v>
      </c>
      <c r="C126" s="86">
        <v>47.8</v>
      </c>
      <c r="D126" s="86">
        <v>41.53</v>
      </c>
      <c r="E126" s="86">
        <v>38.22</v>
      </c>
      <c r="F126" s="86">
        <v>22</v>
      </c>
      <c r="G126" s="86">
        <v>37.1</v>
      </c>
      <c r="H126" s="86">
        <v>41.06</v>
      </c>
      <c r="I126" s="86">
        <v>41.92</v>
      </c>
      <c r="J126" s="86">
        <v>37.869999999999997</v>
      </c>
      <c r="K126" s="86">
        <v>32.36</v>
      </c>
      <c r="L126" s="86">
        <v>20.28</v>
      </c>
      <c r="M126" s="86">
        <v>31.6</v>
      </c>
      <c r="N126" s="69"/>
      <c r="O126" s="69"/>
      <c r="P126" s="69"/>
    </row>
    <row r="127" spans="1:16" x14ac:dyDescent="0.45">
      <c r="A127" s="114" t="s">
        <v>139</v>
      </c>
      <c r="B127" s="86">
        <v>46.66</v>
      </c>
      <c r="C127" s="86">
        <v>37.950000000000003</v>
      </c>
      <c r="D127" s="86">
        <v>24.04</v>
      </c>
      <c r="E127" s="86">
        <v>30.05</v>
      </c>
      <c r="F127" s="86">
        <v>32.270000000000003</v>
      </c>
      <c r="G127" s="86">
        <v>38.479999999999997</v>
      </c>
      <c r="H127" s="86">
        <v>35.020000000000003</v>
      </c>
      <c r="I127" s="86">
        <v>31.96</v>
      </c>
      <c r="J127" s="86">
        <v>24.08</v>
      </c>
      <c r="K127" s="86">
        <v>27.65</v>
      </c>
      <c r="L127" s="86">
        <v>31.9</v>
      </c>
      <c r="M127" s="86">
        <v>31.65</v>
      </c>
      <c r="N127" s="69"/>
      <c r="O127" s="69"/>
      <c r="P127" s="69"/>
    </row>
    <row r="128" spans="1:16" x14ac:dyDescent="0.45">
      <c r="A128" s="114" t="s">
        <v>140</v>
      </c>
      <c r="B128" s="86">
        <v>42.79</v>
      </c>
      <c r="C128" s="86">
        <v>36.840000000000003</v>
      </c>
      <c r="D128" s="86">
        <v>31.35</v>
      </c>
      <c r="E128" s="86">
        <v>21.92</v>
      </c>
      <c r="F128" s="86">
        <v>23.84</v>
      </c>
      <c r="G128" s="86">
        <v>34.68</v>
      </c>
      <c r="H128" s="86">
        <v>37.26</v>
      </c>
      <c r="I128" s="86">
        <v>30.42</v>
      </c>
      <c r="J128" s="86">
        <v>26.35</v>
      </c>
      <c r="K128" s="86">
        <v>19.63</v>
      </c>
      <c r="L128" s="86">
        <v>24.99</v>
      </c>
      <c r="M128" s="86">
        <v>24.59</v>
      </c>
      <c r="N128" s="69"/>
      <c r="O128" s="69"/>
      <c r="P128" s="69"/>
    </row>
    <row r="129" spans="1:16" x14ac:dyDescent="0.45">
      <c r="A129" s="114" t="s">
        <v>142</v>
      </c>
      <c r="B129" s="86">
        <v>47.51</v>
      </c>
      <c r="C129" s="86">
        <v>37.79</v>
      </c>
      <c r="D129" s="86">
        <v>33.770000000000003</v>
      </c>
      <c r="E129" s="86">
        <v>33.24</v>
      </c>
      <c r="F129" s="86">
        <v>25.51</v>
      </c>
      <c r="G129" s="86">
        <v>28.19</v>
      </c>
      <c r="H129" s="86">
        <v>40.06</v>
      </c>
      <c r="I129" s="86">
        <v>33.75</v>
      </c>
      <c r="J129" s="86">
        <v>29.89</v>
      </c>
      <c r="K129" s="86">
        <v>32.75</v>
      </c>
      <c r="L129" s="86">
        <v>22.58</v>
      </c>
      <c r="M129" s="86">
        <v>25.1</v>
      </c>
      <c r="N129" s="69"/>
      <c r="O129" s="69"/>
      <c r="P129" s="69"/>
    </row>
    <row r="130" spans="1:16" x14ac:dyDescent="0.45">
      <c r="A130" s="114" t="s">
        <v>143</v>
      </c>
      <c r="B130" s="86">
        <v>44.15</v>
      </c>
      <c r="C130" s="86">
        <v>41.67</v>
      </c>
      <c r="D130" s="86">
        <v>38.71</v>
      </c>
      <c r="E130" s="86">
        <v>38.86</v>
      </c>
      <c r="F130" s="86">
        <v>36.880000000000003</v>
      </c>
      <c r="G130" s="86">
        <v>0</v>
      </c>
      <c r="H130" s="86">
        <v>38.83</v>
      </c>
      <c r="I130" s="86">
        <v>32.58</v>
      </c>
      <c r="J130" s="86">
        <v>32.979999999999997</v>
      </c>
      <c r="K130" s="86">
        <v>33.700000000000003</v>
      </c>
      <c r="L130" s="86">
        <v>33.590000000000003</v>
      </c>
      <c r="M130" s="86">
        <v>0</v>
      </c>
      <c r="N130" s="69"/>
      <c r="O130" s="69"/>
      <c r="P130" s="69"/>
    </row>
    <row r="131" spans="1:16" x14ac:dyDescent="0.45">
      <c r="A131" s="114" t="s">
        <v>145</v>
      </c>
      <c r="B131" s="86">
        <v>0</v>
      </c>
      <c r="C131" s="86">
        <v>33.33</v>
      </c>
      <c r="D131" s="86">
        <v>34.35</v>
      </c>
      <c r="E131" s="86">
        <v>44.6</v>
      </c>
      <c r="F131" s="86">
        <v>37.299999999999997</v>
      </c>
      <c r="G131" s="86">
        <v>0</v>
      </c>
      <c r="H131" s="86">
        <v>0</v>
      </c>
      <c r="I131" s="86">
        <v>26.89</v>
      </c>
      <c r="J131" s="86">
        <v>29.02</v>
      </c>
      <c r="K131" s="86">
        <v>38.1</v>
      </c>
      <c r="L131" s="86">
        <v>34.49</v>
      </c>
      <c r="M131" s="86">
        <v>0</v>
      </c>
      <c r="N131" s="69"/>
      <c r="O131" s="69"/>
      <c r="P131" s="69"/>
    </row>
    <row r="132" spans="1:16" x14ac:dyDescent="0.45">
      <c r="A132" s="114" t="s">
        <v>147</v>
      </c>
      <c r="B132" s="86">
        <v>42.28</v>
      </c>
      <c r="C132" s="86">
        <v>31.73</v>
      </c>
      <c r="D132" s="86">
        <v>35.25</v>
      </c>
      <c r="E132" s="86">
        <v>36.25</v>
      </c>
      <c r="F132" s="86">
        <v>33.840000000000003</v>
      </c>
      <c r="G132" s="86">
        <v>0</v>
      </c>
      <c r="H132" s="86">
        <v>38.090000000000003</v>
      </c>
      <c r="I132" s="86">
        <v>29.51</v>
      </c>
      <c r="J132" s="86">
        <v>29.13</v>
      </c>
      <c r="K132" s="86">
        <v>34.78</v>
      </c>
      <c r="L132" s="86">
        <v>28.68</v>
      </c>
      <c r="M132" s="86">
        <v>0</v>
      </c>
      <c r="N132" s="69"/>
      <c r="O132" s="69"/>
      <c r="P132" s="69"/>
    </row>
    <row r="133" spans="1:16" x14ac:dyDescent="0.45">
      <c r="A133" s="114" t="s">
        <v>149</v>
      </c>
      <c r="B133" s="86">
        <v>40.57</v>
      </c>
      <c r="C133" s="86">
        <v>55.37</v>
      </c>
      <c r="D133" s="86">
        <v>46.01</v>
      </c>
      <c r="E133" s="86">
        <v>55.92</v>
      </c>
      <c r="F133" s="86">
        <v>17.739999999999998</v>
      </c>
      <c r="G133" s="86">
        <v>0</v>
      </c>
      <c r="H133" s="86">
        <v>36.57</v>
      </c>
      <c r="I133" s="86">
        <v>36.39</v>
      </c>
      <c r="J133" s="86">
        <v>36.58</v>
      </c>
      <c r="K133" s="86">
        <v>45.46</v>
      </c>
      <c r="L133" s="86">
        <v>18.3</v>
      </c>
      <c r="M133" s="86">
        <v>0</v>
      </c>
      <c r="N133" s="69"/>
      <c r="O133" s="69"/>
      <c r="P133" s="69"/>
    </row>
    <row r="134" spans="1:16" x14ac:dyDescent="0.45">
      <c r="A134" s="114" t="s">
        <v>150</v>
      </c>
      <c r="B134" s="86">
        <v>0</v>
      </c>
      <c r="C134" s="86" t="s">
        <v>52</v>
      </c>
      <c r="D134" s="86" t="s">
        <v>52</v>
      </c>
      <c r="E134" s="86" t="s">
        <v>52</v>
      </c>
      <c r="F134" s="86" t="s">
        <v>52</v>
      </c>
      <c r="G134" s="86">
        <v>0</v>
      </c>
      <c r="H134" s="86">
        <v>0</v>
      </c>
      <c r="I134" s="86" t="s">
        <v>52</v>
      </c>
      <c r="J134" s="86" t="s">
        <v>52</v>
      </c>
      <c r="K134" s="86" t="s">
        <v>52</v>
      </c>
      <c r="L134" s="86" t="s">
        <v>52</v>
      </c>
      <c r="M134" s="86">
        <v>0</v>
      </c>
      <c r="N134" s="69"/>
      <c r="O134" s="69"/>
      <c r="P134" s="69"/>
    </row>
    <row r="135" spans="1:16" x14ac:dyDescent="0.45">
      <c r="A135" s="114" t="s">
        <v>55</v>
      </c>
      <c r="B135" s="86">
        <v>0</v>
      </c>
      <c r="C135" s="86">
        <v>0</v>
      </c>
      <c r="D135" s="86">
        <v>0</v>
      </c>
      <c r="E135" s="86">
        <v>55.19</v>
      </c>
      <c r="F135" s="86">
        <v>37.15</v>
      </c>
      <c r="G135" s="86">
        <v>0</v>
      </c>
      <c r="H135" s="86">
        <v>0</v>
      </c>
      <c r="I135" s="86">
        <v>0</v>
      </c>
      <c r="J135" s="86">
        <v>0</v>
      </c>
      <c r="K135" s="86">
        <v>47.49</v>
      </c>
      <c r="L135" s="86">
        <v>30.07</v>
      </c>
      <c r="M135" s="86">
        <v>0</v>
      </c>
      <c r="N135" s="69"/>
      <c r="O135" s="69"/>
      <c r="P135" s="69"/>
    </row>
    <row r="136" spans="1:16" x14ac:dyDescent="0.45">
      <c r="A136" s="77" t="s">
        <v>56</v>
      </c>
      <c r="B136" s="87">
        <f t="shared" ref="B136:M136" si="13">SUM(B120:B135)</f>
        <v>523.13000000000011</v>
      </c>
      <c r="C136" s="87">
        <f t="shared" si="13"/>
        <v>495.57</v>
      </c>
      <c r="D136" s="87">
        <f t="shared" si="13"/>
        <v>490.64</v>
      </c>
      <c r="E136" s="87">
        <f t="shared" si="13"/>
        <v>567.84000000000015</v>
      </c>
      <c r="F136" s="87">
        <f t="shared" si="13"/>
        <v>501.59999999999991</v>
      </c>
      <c r="G136" s="87">
        <f t="shared" si="13"/>
        <v>365.31000000000006</v>
      </c>
      <c r="H136" s="87">
        <f t="shared" si="13"/>
        <v>435.14000000000004</v>
      </c>
      <c r="I136" s="87">
        <f t="shared" si="13"/>
        <v>428.73999999999995</v>
      </c>
      <c r="J136" s="87">
        <f t="shared" si="13"/>
        <v>426.56</v>
      </c>
      <c r="K136" s="87">
        <f t="shared" si="13"/>
        <v>491.43</v>
      </c>
      <c r="L136" s="87">
        <f t="shared" si="13"/>
        <v>428.18</v>
      </c>
      <c r="M136" s="87">
        <f t="shared" si="13"/>
        <v>307.18</v>
      </c>
      <c r="N136" s="81"/>
      <c r="O136" s="81"/>
      <c r="P136" s="81"/>
    </row>
    <row r="142" spans="1:16" ht="23.25" x14ac:dyDescent="0.5">
      <c r="A142" s="1" t="str">
        <f>'[1]ม.3 คณฺตศาสตร์-2563'!A142:M142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6" ht="23.25" x14ac:dyDescent="0.5">
      <c r="A143" s="6" t="s">
        <v>120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6" ht="23.25" x14ac:dyDescent="0.5">
      <c r="A144" s="11" t="s">
        <v>40</v>
      </c>
      <c r="B144" s="1" t="s">
        <v>152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23.25" x14ac:dyDescent="0.5">
      <c r="A145" s="15"/>
      <c r="B145" s="6" t="str">
        <f>'[1]ม.3 คณฺตศาสตร์-2563'!B145:M145</f>
        <v>ระหว่างปีการศึกษา 2558-2563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23.25" x14ac:dyDescent="0.5">
      <c r="A146" s="15"/>
      <c r="B146" s="6" t="s">
        <v>15</v>
      </c>
      <c r="C146" s="7"/>
      <c r="D146" s="7"/>
      <c r="E146" s="7"/>
      <c r="F146" s="7"/>
      <c r="G146" s="8"/>
      <c r="H146" s="31" t="s">
        <v>16</v>
      </c>
      <c r="I146" s="32"/>
      <c r="J146" s="32"/>
      <c r="K146" s="32"/>
      <c r="L146" s="32"/>
      <c r="M146" s="33"/>
    </row>
    <row r="147" spans="1:13" ht="23.25" x14ac:dyDescent="0.5">
      <c r="A147" s="19"/>
      <c r="B147" s="35">
        <f>'[1]ม.3 คณฺตศาสตร์-2563'!B147</f>
        <v>2558</v>
      </c>
      <c r="C147" s="35">
        <f>'[1]ม.3 คณฺตศาสตร์-2563'!C147</f>
        <v>2559</v>
      </c>
      <c r="D147" s="35">
        <f>'[1]ม.3 คณฺตศาสตร์-2563'!D147</f>
        <v>2560</v>
      </c>
      <c r="E147" s="35">
        <f>'[1]ม.3 คณฺตศาสตร์-2563'!E147</f>
        <v>2561</v>
      </c>
      <c r="F147" s="35">
        <f>'[1]ม.3 คณฺตศาสตร์-2563'!F147</f>
        <v>2562</v>
      </c>
      <c r="G147" s="35">
        <f>'[1]ม.3 คณฺตศาสตร์-2563'!G147</f>
        <v>2563</v>
      </c>
      <c r="H147" s="35">
        <f>'[1]ม.3 คณฺตศาสตร์-2563'!H147</f>
        <v>2558</v>
      </c>
      <c r="I147" s="35">
        <f>'[1]ม.3 คณฺตศาสตร์-2563'!I147</f>
        <v>2559</v>
      </c>
      <c r="J147" s="35">
        <f>'[1]ม.3 คณฺตศาสตร์-2563'!J147</f>
        <v>2560</v>
      </c>
      <c r="K147" s="35">
        <f>'[1]ม.3 คณฺตศาสตร์-2563'!K147</f>
        <v>2561</v>
      </c>
      <c r="L147" s="35">
        <f>'[1]ม.3 คณฺตศาสตร์-2563'!L147</f>
        <v>2562</v>
      </c>
      <c r="M147" s="35">
        <f>'[1]ม.3 คณฺตศาสตร์-2563'!M147</f>
        <v>2563</v>
      </c>
    </row>
    <row r="148" spans="1:13" x14ac:dyDescent="0.45">
      <c r="A148" s="114" t="s">
        <v>129</v>
      </c>
      <c r="B148" s="86">
        <v>46.73</v>
      </c>
      <c r="C148" s="86">
        <v>42.82</v>
      </c>
      <c r="D148" s="86">
        <v>34.86</v>
      </c>
      <c r="E148" s="86">
        <v>45.8</v>
      </c>
      <c r="F148" s="86">
        <v>31.02</v>
      </c>
      <c r="G148" s="86">
        <v>35.1</v>
      </c>
      <c r="H148" s="86">
        <v>46.46</v>
      </c>
      <c r="I148" s="86">
        <v>42.53</v>
      </c>
      <c r="J148" s="86">
        <v>34.61</v>
      </c>
      <c r="K148" s="86">
        <v>45.82</v>
      </c>
      <c r="L148" s="86">
        <v>30.85</v>
      </c>
      <c r="M148" s="86">
        <v>34.43</v>
      </c>
    </row>
    <row r="149" spans="1:13" x14ac:dyDescent="0.45">
      <c r="A149" s="114" t="s">
        <v>131</v>
      </c>
      <c r="B149" s="86">
        <v>33.270000000000003</v>
      </c>
      <c r="C149" s="86">
        <v>36.1</v>
      </c>
      <c r="D149" s="86">
        <v>44.61</v>
      </c>
      <c r="E149" s="86">
        <v>46.44</v>
      </c>
      <c r="F149" s="86">
        <v>54.72</v>
      </c>
      <c r="G149" s="86">
        <v>35.47</v>
      </c>
      <c r="H149" s="86">
        <v>32.99</v>
      </c>
      <c r="I149" s="86">
        <v>36.11</v>
      </c>
      <c r="J149" s="86">
        <v>44.26</v>
      </c>
      <c r="K149" s="86">
        <v>37.65</v>
      </c>
      <c r="L149" s="86">
        <v>54.09</v>
      </c>
      <c r="M149" s="86">
        <v>34.97</v>
      </c>
    </row>
    <row r="150" spans="1:13" x14ac:dyDescent="0.45">
      <c r="A150" s="114" t="s">
        <v>132</v>
      </c>
      <c r="B150" s="86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v>34.5</v>
      </c>
      <c r="H150" s="86">
        <v>0</v>
      </c>
      <c r="I150" s="86">
        <v>0</v>
      </c>
      <c r="J150" s="86">
        <v>0</v>
      </c>
      <c r="K150" s="86">
        <v>0</v>
      </c>
      <c r="L150" s="86">
        <v>0</v>
      </c>
      <c r="M150" s="86">
        <v>34.1</v>
      </c>
    </row>
    <row r="151" spans="1:13" x14ac:dyDescent="0.45">
      <c r="A151" s="114" t="s">
        <v>133</v>
      </c>
      <c r="B151" s="86">
        <v>36.28</v>
      </c>
      <c r="C151" s="86">
        <v>39.03</v>
      </c>
      <c r="D151" s="86">
        <v>35.65</v>
      </c>
      <c r="E151" s="86">
        <v>38.06</v>
      </c>
      <c r="F151" s="86">
        <v>29.16</v>
      </c>
      <c r="G151" s="86">
        <v>29.05</v>
      </c>
      <c r="H151" s="86">
        <v>35.840000000000003</v>
      </c>
      <c r="I151" s="86">
        <v>38.89</v>
      </c>
      <c r="J151" s="86">
        <v>35.36</v>
      </c>
      <c r="K151" s="86">
        <v>36.58</v>
      </c>
      <c r="L151" s="86">
        <v>28.9</v>
      </c>
      <c r="M151" s="86">
        <v>28.91</v>
      </c>
    </row>
    <row r="152" spans="1:13" x14ac:dyDescent="0.45">
      <c r="A152" s="114" t="s">
        <v>135</v>
      </c>
      <c r="B152" s="86">
        <v>44.47</v>
      </c>
      <c r="C152" s="86">
        <v>41.52</v>
      </c>
      <c r="D152" s="86">
        <v>58.12</v>
      </c>
      <c r="E152" s="86">
        <v>36.840000000000003</v>
      </c>
      <c r="F152" s="86">
        <v>58.13</v>
      </c>
      <c r="G152" s="86">
        <v>30.58</v>
      </c>
      <c r="H152" s="86">
        <v>44.43</v>
      </c>
      <c r="I152" s="86">
        <v>41.27</v>
      </c>
      <c r="J152" s="86">
        <v>57.27</v>
      </c>
      <c r="K152" s="86">
        <v>50.6</v>
      </c>
      <c r="L152" s="86">
        <v>57.02</v>
      </c>
      <c r="M152" s="86">
        <v>30.36</v>
      </c>
    </row>
    <row r="153" spans="1:13" x14ac:dyDescent="0.45">
      <c r="A153" s="114" t="s">
        <v>136</v>
      </c>
      <c r="B153" s="86">
        <v>0</v>
      </c>
      <c r="C153" s="86">
        <v>0</v>
      </c>
      <c r="D153" s="86">
        <v>0</v>
      </c>
      <c r="E153" s="86">
        <v>0</v>
      </c>
      <c r="F153" s="86">
        <v>0</v>
      </c>
      <c r="G153" s="86">
        <v>26.08</v>
      </c>
      <c r="H153" s="86">
        <v>0</v>
      </c>
      <c r="I153" s="86">
        <v>0</v>
      </c>
      <c r="J153" s="86">
        <v>0</v>
      </c>
      <c r="K153" s="86">
        <v>0</v>
      </c>
      <c r="L153" s="86">
        <v>0</v>
      </c>
      <c r="M153" s="86">
        <v>25.91</v>
      </c>
    </row>
    <row r="154" spans="1:13" x14ac:dyDescent="0.45">
      <c r="A154" s="114" t="s">
        <v>137</v>
      </c>
      <c r="B154" s="86">
        <v>40.21</v>
      </c>
      <c r="C154" s="86">
        <v>40.24</v>
      </c>
      <c r="D154" s="86">
        <v>36.97</v>
      </c>
      <c r="E154" s="86">
        <v>51.26</v>
      </c>
      <c r="F154" s="86">
        <v>20.170000000000002</v>
      </c>
      <c r="G154" s="86">
        <v>31.04</v>
      </c>
      <c r="H154" s="86">
        <v>39.909999999999997</v>
      </c>
      <c r="I154" s="86">
        <v>40.01</v>
      </c>
      <c r="J154" s="86">
        <v>36.79</v>
      </c>
      <c r="K154" s="86">
        <v>31.08</v>
      </c>
      <c r="L154" s="86">
        <v>20.239999999999998</v>
      </c>
      <c r="M154" s="86">
        <v>30.73</v>
      </c>
    </row>
    <row r="155" spans="1:13" x14ac:dyDescent="0.45">
      <c r="A155" s="114" t="s">
        <v>139</v>
      </c>
      <c r="B155" s="86">
        <v>34.31</v>
      </c>
      <c r="C155" s="86">
        <v>30.8</v>
      </c>
      <c r="D155" s="86">
        <v>23.67</v>
      </c>
      <c r="E155" s="86">
        <v>31.42</v>
      </c>
      <c r="F155" s="86">
        <v>31.33</v>
      </c>
      <c r="G155" s="86">
        <v>31.49</v>
      </c>
      <c r="H155" s="86">
        <v>34.520000000000003</v>
      </c>
      <c r="I155" s="86">
        <v>30.38</v>
      </c>
      <c r="J155" s="86">
        <v>23.55</v>
      </c>
      <c r="K155" s="86">
        <v>26.88</v>
      </c>
      <c r="L155" s="86">
        <v>31.3</v>
      </c>
      <c r="M155" s="86">
        <v>31.1</v>
      </c>
    </row>
    <row r="156" spans="1:13" x14ac:dyDescent="0.45">
      <c r="A156" s="114" t="s">
        <v>140</v>
      </c>
      <c r="B156" s="86">
        <v>36.61</v>
      </c>
      <c r="C156" s="86">
        <v>29.75</v>
      </c>
      <c r="D156" s="86">
        <v>26.6</v>
      </c>
      <c r="E156" s="86">
        <v>26.96</v>
      </c>
      <c r="F156" s="86">
        <v>25.68</v>
      </c>
      <c r="G156" s="86">
        <v>25.03</v>
      </c>
      <c r="H156" s="86">
        <v>36.25</v>
      </c>
      <c r="I156" s="86">
        <v>29.69</v>
      </c>
      <c r="J156" s="86">
        <v>26.55</v>
      </c>
      <c r="K156" s="86">
        <v>20.02</v>
      </c>
      <c r="L156" s="86">
        <v>25.67</v>
      </c>
      <c r="M156" s="86">
        <v>24.91</v>
      </c>
    </row>
    <row r="157" spans="1:13" x14ac:dyDescent="0.45">
      <c r="A157" s="114" t="s">
        <v>142</v>
      </c>
      <c r="B157" s="86">
        <v>38.94</v>
      </c>
      <c r="C157" s="86">
        <v>33.31</v>
      </c>
      <c r="D157" s="86">
        <v>29.53</v>
      </c>
      <c r="E157" s="86">
        <v>20.09</v>
      </c>
      <c r="F157" s="86">
        <v>22.59</v>
      </c>
      <c r="G157" s="86">
        <v>24.2</v>
      </c>
      <c r="H157" s="86">
        <v>38.79</v>
      </c>
      <c r="I157" s="86">
        <v>33.24</v>
      </c>
      <c r="J157" s="86">
        <v>29.36</v>
      </c>
      <c r="K157" s="86">
        <v>32.28</v>
      </c>
      <c r="L157" s="86">
        <v>22.64</v>
      </c>
      <c r="M157" s="86">
        <v>24.06</v>
      </c>
    </row>
    <row r="158" spans="1:13" x14ac:dyDescent="0.45">
      <c r="A158" s="114" t="s">
        <v>143</v>
      </c>
      <c r="B158" s="86">
        <v>37.630000000000003</v>
      </c>
      <c r="C158" s="86">
        <v>31.53</v>
      </c>
      <c r="D158" s="86">
        <v>31.58</v>
      </c>
      <c r="E158" s="86">
        <v>32.450000000000003</v>
      </c>
      <c r="F158" s="86">
        <v>32.68</v>
      </c>
      <c r="G158" s="86">
        <v>0</v>
      </c>
      <c r="H158" s="86">
        <v>37.46</v>
      </c>
      <c r="I158" s="86">
        <v>31.59</v>
      </c>
      <c r="J158" s="86">
        <v>31.46</v>
      </c>
      <c r="K158" s="86">
        <v>33.119999999999997</v>
      </c>
      <c r="L158" s="86">
        <v>32.51</v>
      </c>
      <c r="M158" s="86">
        <v>0</v>
      </c>
    </row>
    <row r="159" spans="1:13" x14ac:dyDescent="0.45">
      <c r="A159" s="114" t="s">
        <v>145</v>
      </c>
      <c r="B159" s="86">
        <v>0</v>
      </c>
      <c r="C159" s="86">
        <v>25.49</v>
      </c>
      <c r="D159" s="86">
        <v>28.65</v>
      </c>
      <c r="E159" s="86">
        <v>33.22</v>
      </c>
      <c r="F159" s="86">
        <v>33.299999999999997</v>
      </c>
      <c r="G159" s="86">
        <v>0</v>
      </c>
      <c r="H159" s="86">
        <v>0</v>
      </c>
      <c r="I159" s="86">
        <v>25.51</v>
      </c>
      <c r="J159" s="86">
        <v>28.57</v>
      </c>
      <c r="K159" s="86">
        <v>36.76</v>
      </c>
      <c r="L159" s="86">
        <v>33.020000000000003</v>
      </c>
      <c r="M159" s="86">
        <v>0</v>
      </c>
    </row>
    <row r="160" spans="1:13" x14ac:dyDescent="0.45">
      <c r="A160" s="114" t="s">
        <v>147</v>
      </c>
      <c r="B160" s="86">
        <v>37.159999999999997</v>
      </c>
      <c r="C160" s="86">
        <v>27.86</v>
      </c>
      <c r="D160" s="86">
        <v>28.61</v>
      </c>
      <c r="E160" s="86">
        <v>37.119999999999997</v>
      </c>
      <c r="F160" s="86">
        <v>27.22</v>
      </c>
      <c r="G160" s="86">
        <v>0</v>
      </c>
      <c r="H160" s="86">
        <v>36.93</v>
      </c>
      <c r="I160" s="86">
        <v>27.93</v>
      </c>
      <c r="J160" s="86">
        <v>28.41</v>
      </c>
      <c r="K160" s="86">
        <v>33.86</v>
      </c>
      <c r="L160" s="86">
        <v>27.14</v>
      </c>
      <c r="M160" s="86">
        <v>0</v>
      </c>
    </row>
    <row r="161" spans="1:13" x14ac:dyDescent="0.45">
      <c r="A161" s="114" t="s">
        <v>149</v>
      </c>
      <c r="B161" s="86">
        <v>36.049999999999997</v>
      </c>
      <c r="C161" s="86">
        <v>33.119999999999997</v>
      </c>
      <c r="D161" s="86">
        <v>34.81</v>
      </c>
      <c r="E161" s="86">
        <v>34.08</v>
      </c>
      <c r="F161" s="86">
        <v>19.03</v>
      </c>
      <c r="G161" s="86">
        <v>0</v>
      </c>
      <c r="H161" s="86">
        <v>35.96</v>
      </c>
      <c r="I161" s="86">
        <v>32.71</v>
      </c>
      <c r="J161" s="86">
        <v>34.33</v>
      </c>
      <c r="K161" s="86">
        <v>44.06</v>
      </c>
      <c r="L161" s="86">
        <v>19.13</v>
      </c>
      <c r="M161" s="86">
        <v>0</v>
      </c>
    </row>
    <row r="162" spans="1:13" x14ac:dyDescent="0.45">
      <c r="A162" s="114" t="s">
        <v>150</v>
      </c>
      <c r="B162" s="86">
        <v>0</v>
      </c>
      <c r="C162" s="86" t="s">
        <v>52</v>
      </c>
      <c r="D162" s="86" t="s">
        <v>52</v>
      </c>
      <c r="E162" s="86">
        <v>44.93</v>
      </c>
      <c r="F162" s="86" t="s">
        <v>52</v>
      </c>
      <c r="G162" s="86">
        <v>0</v>
      </c>
      <c r="H162" s="86">
        <v>0</v>
      </c>
      <c r="I162" s="86" t="s">
        <v>52</v>
      </c>
      <c r="J162" s="86" t="s">
        <v>52</v>
      </c>
      <c r="K162" s="86" t="s">
        <v>52</v>
      </c>
      <c r="L162" s="86" t="s">
        <v>52</v>
      </c>
      <c r="M162" s="86">
        <v>0</v>
      </c>
    </row>
    <row r="163" spans="1:13" x14ac:dyDescent="0.45">
      <c r="A163" s="114" t="s">
        <v>55</v>
      </c>
      <c r="B163" s="86">
        <v>0</v>
      </c>
      <c r="C163" s="86">
        <v>0</v>
      </c>
      <c r="D163" s="86">
        <v>0</v>
      </c>
      <c r="E163" s="86">
        <v>49.79</v>
      </c>
      <c r="F163" s="86">
        <v>28.36</v>
      </c>
      <c r="G163" s="86">
        <v>0</v>
      </c>
      <c r="H163" s="86">
        <v>0</v>
      </c>
      <c r="I163" s="86">
        <v>0</v>
      </c>
      <c r="J163" s="86">
        <v>0</v>
      </c>
      <c r="K163" s="86">
        <v>45.35</v>
      </c>
      <c r="L163" s="86">
        <v>28.07</v>
      </c>
      <c r="M163" s="86">
        <v>0</v>
      </c>
    </row>
    <row r="164" spans="1:13" x14ac:dyDescent="0.45">
      <c r="A164" s="77" t="s">
        <v>56</v>
      </c>
      <c r="B164" s="87">
        <f t="shared" ref="B164:M164" si="14">SUM(B148:B163)</f>
        <v>421.66</v>
      </c>
      <c r="C164" s="87">
        <f t="shared" si="14"/>
        <v>411.57000000000005</v>
      </c>
      <c r="D164" s="87">
        <f t="shared" si="14"/>
        <v>413.65999999999997</v>
      </c>
      <c r="E164" s="87">
        <f t="shared" si="14"/>
        <v>528.45999999999992</v>
      </c>
      <c r="F164" s="87">
        <f t="shared" si="14"/>
        <v>413.39</v>
      </c>
      <c r="G164" s="87">
        <f t="shared" si="14"/>
        <v>302.53999999999996</v>
      </c>
      <c r="H164" s="87">
        <f t="shared" si="14"/>
        <v>419.53999999999996</v>
      </c>
      <c r="I164" s="87">
        <f t="shared" si="14"/>
        <v>409.85999999999996</v>
      </c>
      <c r="J164" s="87">
        <f t="shared" si="14"/>
        <v>410.52</v>
      </c>
      <c r="K164" s="87">
        <f t="shared" si="14"/>
        <v>474.06000000000006</v>
      </c>
      <c r="L164" s="87">
        <f t="shared" si="14"/>
        <v>410.58</v>
      </c>
      <c r="M164" s="87">
        <f t="shared" si="14"/>
        <v>299.47999999999996</v>
      </c>
    </row>
    <row r="171" spans="1:13" x14ac:dyDescent="0.45">
      <c r="A171" s="5" t="s">
        <v>81</v>
      </c>
    </row>
    <row r="179" spans="1:16" x14ac:dyDescent="0.4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</row>
    <row r="180" spans="1:16" x14ac:dyDescent="0.45">
      <c r="A180" s="83"/>
      <c r="B180" s="89" t="s">
        <v>18</v>
      </c>
      <c r="C180" s="89"/>
      <c r="D180" s="89"/>
      <c r="E180" s="89"/>
      <c r="F180" s="89"/>
      <c r="G180" s="89" t="s">
        <v>21</v>
      </c>
      <c r="H180" s="89"/>
      <c r="I180" s="89"/>
      <c r="J180" s="89"/>
      <c r="K180" s="89"/>
      <c r="L180" s="89" t="s">
        <v>24</v>
      </c>
      <c r="M180" s="89"/>
      <c r="N180" s="89"/>
      <c r="O180" s="89"/>
      <c r="P180" s="89"/>
    </row>
    <row r="181" spans="1:16" x14ac:dyDescent="0.45">
      <c r="A181" s="83"/>
      <c r="B181" s="90">
        <f>C147</f>
        <v>2559</v>
      </c>
      <c r="C181" s="90">
        <f>D147</f>
        <v>2560</v>
      </c>
      <c r="D181" s="90">
        <f>E147</f>
        <v>2561</v>
      </c>
      <c r="E181" s="90">
        <f>F147</f>
        <v>2562</v>
      </c>
      <c r="F181" s="90">
        <f>G147</f>
        <v>2563</v>
      </c>
      <c r="G181" s="90">
        <f>B181</f>
        <v>2559</v>
      </c>
      <c r="H181" s="90">
        <f t="shared" ref="H181:K181" si="15">C181</f>
        <v>2560</v>
      </c>
      <c r="I181" s="90">
        <f t="shared" si="15"/>
        <v>2561</v>
      </c>
      <c r="J181" s="90">
        <f t="shared" si="15"/>
        <v>2562</v>
      </c>
      <c r="K181" s="90">
        <f t="shared" si="15"/>
        <v>2563</v>
      </c>
      <c r="L181" s="90">
        <f>G181</f>
        <v>2559</v>
      </c>
      <c r="M181" s="90">
        <f t="shared" ref="M181:P181" si="16">H181</f>
        <v>2560</v>
      </c>
      <c r="N181" s="90">
        <f t="shared" si="16"/>
        <v>2561</v>
      </c>
      <c r="O181" s="90">
        <f t="shared" si="16"/>
        <v>2562</v>
      </c>
      <c r="P181" s="90">
        <f t="shared" si="16"/>
        <v>2563</v>
      </c>
    </row>
    <row r="182" spans="1:16" x14ac:dyDescent="0.45">
      <c r="A182" s="83" t="str">
        <f>A8</f>
        <v>ระดับโรงเรียน</v>
      </c>
      <c r="B182" s="92">
        <f t="shared" ref="B182:F185" si="17">C17</f>
        <v>92</v>
      </c>
      <c r="C182" s="92">
        <f t="shared" si="17"/>
        <v>80</v>
      </c>
      <c r="D182" s="92">
        <f t="shared" si="17"/>
        <v>86</v>
      </c>
      <c r="E182" s="92">
        <f t="shared" si="17"/>
        <v>65</v>
      </c>
      <c r="F182" s="92">
        <f t="shared" si="17"/>
        <v>74.599999999999994</v>
      </c>
      <c r="G182" s="92">
        <f>C36</f>
        <v>16</v>
      </c>
      <c r="H182" s="92">
        <f t="shared" ref="H182:K185" si="18">D36</f>
        <v>10</v>
      </c>
      <c r="I182" s="92">
        <f t="shared" si="18"/>
        <v>14</v>
      </c>
      <c r="J182" s="92">
        <f t="shared" si="18"/>
        <v>13.5</v>
      </c>
      <c r="K182" s="92">
        <f t="shared" si="18"/>
        <v>6.6</v>
      </c>
      <c r="L182" s="92">
        <f>C45</f>
        <v>42.49</v>
      </c>
      <c r="M182" s="92">
        <f t="shared" ref="M182:P185" si="19">D45</f>
        <v>38.74</v>
      </c>
      <c r="N182" s="92">
        <f t="shared" si="19"/>
        <v>43.24</v>
      </c>
      <c r="O182" s="92">
        <f t="shared" si="19"/>
        <v>35.49</v>
      </c>
      <c r="P182" s="92">
        <f t="shared" si="19"/>
        <v>35.729999999999997</v>
      </c>
    </row>
    <row r="183" spans="1:16" x14ac:dyDescent="0.45">
      <c r="A183" s="83" t="str">
        <f>A9</f>
        <v>ระดับจังหวัด</v>
      </c>
      <c r="B183" s="92">
        <f t="shared" si="17"/>
        <v>92</v>
      </c>
      <c r="C183" s="92">
        <f t="shared" si="17"/>
        <v>86</v>
      </c>
      <c r="D183" s="92">
        <f t="shared" si="17"/>
        <v>96</v>
      </c>
      <c r="E183" s="92">
        <f t="shared" si="17"/>
        <v>88</v>
      </c>
      <c r="F183" s="92">
        <f t="shared" si="17"/>
        <v>84.6</v>
      </c>
      <c r="G183" s="92">
        <f t="shared" ref="G183:G185" si="20">C37</f>
        <v>12</v>
      </c>
      <c r="H183" s="92">
        <f t="shared" si="18"/>
        <v>10</v>
      </c>
      <c r="I183" s="92">
        <f t="shared" si="18"/>
        <v>8</v>
      </c>
      <c r="J183" s="92">
        <f t="shared" si="18"/>
        <v>8.5</v>
      </c>
      <c r="K183" s="92">
        <f t="shared" si="18"/>
        <v>4.4000000000000004</v>
      </c>
      <c r="L183" s="92">
        <f t="shared" ref="L183:L185" si="21">C46</f>
        <v>36.51</v>
      </c>
      <c r="M183" s="92">
        <f t="shared" si="19"/>
        <v>33.35</v>
      </c>
      <c r="N183" s="92">
        <f t="shared" si="19"/>
        <v>37.340000000000003</v>
      </c>
      <c r="O183" s="92">
        <f t="shared" si="19"/>
        <v>31.05</v>
      </c>
      <c r="P183" s="92">
        <f t="shared" si="19"/>
        <v>30.59</v>
      </c>
    </row>
    <row r="184" spans="1:16" x14ac:dyDescent="0.45">
      <c r="A184" s="83" t="str">
        <f>A10</f>
        <v>ระดับสังกัด</v>
      </c>
      <c r="B184" s="92">
        <f t="shared" si="17"/>
        <v>98</v>
      </c>
      <c r="C184" s="92">
        <f t="shared" si="17"/>
        <v>98</v>
      </c>
      <c r="D184" s="92">
        <f t="shared" si="17"/>
        <v>100</v>
      </c>
      <c r="E184" s="92">
        <f t="shared" si="17"/>
        <v>100</v>
      </c>
      <c r="F184" s="92">
        <f t="shared" si="17"/>
        <v>97.8</v>
      </c>
      <c r="G184" s="92">
        <f t="shared" si="20"/>
        <v>0</v>
      </c>
      <c r="H184" s="92">
        <f t="shared" si="18"/>
        <v>2</v>
      </c>
      <c r="I184" s="92">
        <f t="shared" si="18"/>
        <v>0</v>
      </c>
      <c r="J184" s="92">
        <f t="shared" si="18"/>
        <v>0</v>
      </c>
      <c r="K184" s="92">
        <f t="shared" si="18"/>
        <v>0</v>
      </c>
      <c r="L184" s="92">
        <f t="shared" si="21"/>
        <v>35.119999999999997</v>
      </c>
      <c r="M184" s="92">
        <f t="shared" si="19"/>
        <v>32.47</v>
      </c>
      <c r="N184" s="92">
        <f t="shared" si="19"/>
        <v>36.43</v>
      </c>
      <c r="O184" s="92">
        <f t="shared" si="19"/>
        <v>30.22</v>
      </c>
      <c r="P184" s="92">
        <f t="shared" si="19"/>
        <v>30.17</v>
      </c>
    </row>
    <row r="185" spans="1:16" x14ac:dyDescent="0.45">
      <c r="A185" s="83" t="str">
        <f>A11</f>
        <v>ระดับประเทศ</v>
      </c>
      <c r="B185" s="92">
        <f t="shared" si="17"/>
        <v>98</v>
      </c>
      <c r="C185" s="92">
        <f t="shared" si="17"/>
        <v>100</v>
      </c>
      <c r="D185" s="92">
        <f t="shared" si="17"/>
        <v>100</v>
      </c>
      <c r="E185" s="92">
        <f t="shared" si="17"/>
        <v>100</v>
      </c>
      <c r="F185" s="92">
        <f t="shared" si="17"/>
        <v>97.8</v>
      </c>
      <c r="G185" s="92">
        <f t="shared" si="20"/>
        <v>0</v>
      </c>
      <c r="H185" s="92">
        <f t="shared" si="18"/>
        <v>2</v>
      </c>
      <c r="I185" s="92">
        <f t="shared" si="18"/>
        <v>0</v>
      </c>
      <c r="J185" s="92">
        <f t="shared" si="18"/>
        <v>0</v>
      </c>
      <c r="K185" s="92">
        <f t="shared" si="18"/>
        <v>0</v>
      </c>
      <c r="L185" s="92">
        <f t="shared" si="21"/>
        <v>34.99</v>
      </c>
      <c r="M185" s="92">
        <f t="shared" si="19"/>
        <v>32.28</v>
      </c>
      <c r="N185" s="92">
        <f t="shared" si="19"/>
        <v>36.1</v>
      </c>
      <c r="O185" s="92">
        <f t="shared" si="19"/>
        <v>30.07</v>
      </c>
      <c r="P185" s="92">
        <f t="shared" si="19"/>
        <v>29.89</v>
      </c>
    </row>
    <row r="186" spans="1:16" x14ac:dyDescent="0.4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6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1:16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</row>
    <row r="190" spans="1:16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</row>
    <row r="191" spans="1:16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1:16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</row>
    <row r="193" spans="2:16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</row>
    <row r="194" spans="2:16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</row>
    <row r="195" spans="2:16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</row>
    <row r="196" spans="2:16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</row>
    <row r="197" spans="2:16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</row>
    <row r="198" spans="2:16" x14ac:dyDescent="0.4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</row>
  </sheetData>
  <mergeCells count="90">
    <mergeCell ref="B180:F180"/>
    <mergeCell ref="G180:K180"/>
    <mergeCell ref="L180:P180"/>
    <mergeCell ref="A142:M142"/>
    <mergeCell ref="A143:M143"/>
    <mergeCell ref="A144:A147"/>
    <mergeCell ref="B144:M144"/>
    <mergeCell ref="B145:M145"/>
    <mergeCell ref="B146:G146"/>
    <mergeCell ref="H146:M146"/>
    <mergeCell ref="A115:M115"/>
    <mergeCell ref="A116:A119"/>
    <mergeCell ref="B116:M116"/>
    <mergeCell ref="B117:M117"/>
    <mergeCell ref="B118:G118"/>
    <mergeCell ref="H118:M118"/>
    <mergeCell ref="B103:E103"/>
    <mergeCell ref="B104:E104"/>
    <mergeCell ref="B105:E105"/>
    <mergeCell ref="B106:E106"/>
    <mergeCell ref="B107:E107"/>
    <mergeCell ref="A114:M114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A86:K86"/>
    <mergeCell ref="A87:K87"/>
    <mergeCell ref="A88:K88"/>
    <mergeCell ref="A89:A90"/>
    <mergeCell ref="B89:E90"/>
    <mergeCell ref="F89:K89"/>
    <mergeCell ref="A69:G69"/>
    <mergeCell ref="A70:A71"/>
    <mergeCell ref="B70:G70"/>
    <mergeCell ref="H70:L70"/>
    <mergeCell ref="A77:G77"/>
    <mergeCell ref="B78:G78"/>
    <mergeCell ref="A58:M58"/>
    <mergeCell ref="A59:M59"/>
    <mergeCell ref="A60:M60"/>
    <mergeCell ref="A61:A63"/>
    <mergeCell ref="B61:G61"/>
    <mergeCell ref="H61:M61"/>
    <mergeCell ref="B62:G62"/>
    <mergeCell ref="H62:M62"/>
    <mergeCell ref="A50:L50"/>
    <mergeCell ref="A51:A53"/>
    <mergeCell ref="B51:G51"/>
    <mergeCell ref="H51:L51"/>
    <mergeCell ref="B52:G52"/>
    <mergeCell ref="H52:L52"/>
    <mergeCell ref="A41:L41"/>
    <mergeCell ref="A42:A44"/>
    <mergeCell ref="B42:G42"/>
    <mergeCell ref="H42:L42"/>
    <mergeCell ref="B43:G43"/>
    <mergeCell ref="H43:L43"/>
    <mergeCell ref="A30:L30"/>
    <mergeCell ref="A31:L31"/>
    <mergeCell ref="A32:L32"/>
    <mergeCell ref="A33:A35"/>
    <mergeCell ref="B33:G33"/>
    <mergeCell ref="H33:L33"/>
    <mergeCell ref="B34:G34"/>
    <mergeCell ref="H34:L34"/>
    <mergeCell ref="A13:L13"/>
    <mergeCell ref="A14:A16"/>
    <mergeCell ref="B14:G14"/>
    <mergeCell ref="H14:L14"/>
    <mergeCell ref="M14:P14"/>
    <mergeCell ref="B15:G15"/>
    <mergeCell ref="H15:L15"/>
    <mergeCell ref="M15:P15"/>
    <mergeCell ref="A2:L2"/>
    <mergeCell ref="A3:L3"/>
    <mergeCell ref="A4:L4"/>
    <mergeCell ref="A5:A7"/>
    <mergeCell ref="B5:G5"/>
    <mergeCell ref="H5:L5"/>
    <mergeCell ref="B6:G6"/>
    <mergeCell ref="H6:L6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I15" sqref="I15"/>
    </sheetView>
  </sheetViews>
  <sheetFormatPr defaultRowHeight="21.75" customHeight="1" x14ac:dyDescent="0.4"/>
  <cols>
    <col min="1" max="1" width="21" style="128" bestFit="1" customWidth="1"/>
    <col min="2" max="2" width="12.85546875" style="128" bestFit="1" customWidth="1"/>
    <col min="3" max="3" width="10.5703125" style="128" bestFit="1" customWidth="1"/>
    <col min="4" max="4" width="12" style="128" bestFit="1" customWidth="1"/>
    <col min="5" max="5" width="7" style="128" bestFit="1" customWidth="1"/>
    <col min="6" max="6" width="13.7109375" style="128" bestFit="1" customWidth="1"/>
    <col min="7" max="7" width="13.28515625" style="128" bestFit="1" customWidth="1"/>
    <col min="8" max="8" width="9.5703125" style="197" bestFit="1" customWidth="1"/>
    <col min="9" max="9" width="12.140625" style="197" bestFit="1" customWidth="1"/>
    <col min="10" max="10" width="13.28515625" style="197" customWidth="1"/>
    <col min="11" max="11" width="8.28515625" style="197" bestFit="1" customWidth="1"/>
    <col min="12" max="12" width="7" style="197" bestFit="1" customWidth="1"/>
    <col min="13" max="13" width="5.7109375" style="128" bestFit="1" customWidth="1"/>
    <col min="14" max="14" width="6" style="128" bestFit="1" customWidth="1"/>
    <col min="15" max="15" width="7.140625" style="128" bestFit="1" customWidth="1"/>
    <col min="16" max="16" width="6.5703125" style="128" customWidth="1"/>
    <col min="17" max="254" width="9.140625" style="128"/>
    <col min="255" max="255" width="7.140625" style="128" bestFit="1" customWidth="1"/>
    <col min="256" max="256" width="9.85546875" style="128" customWidth="1"/>
    <col min="257" max="257" width="9" style="128" customWidth="1"/>
    <col min="258" max="258" width="10" style="128" bestFit="1" customWidth="1"/>
    <col min="259" max="259" width="5.140625" style="128" bestFit="1" customWidth="1"/>
    <col min="260" max="260" width="5.42578125" style="128" bestFit="1" customWidth="1"/>
    <col min="261" max="261" width="5.7109375" style="128" bestFit="1" customWidth="1"/>
    <col min="262" max="262" width="5.42578125" style="128" bestFit="1" customWidth="1"/>
    <col min="263" max="263" width="5.7109375" style="128" bestFit="1" customWidth="1"/>
    <col min="264" max="264" width="5.42578125" style="128" bestFit="1" customWidth="1"/>
    <col min="265" max="265" width="5.140625" style="128" bestFit="1" customWidth="1"/>
    <col min="266" max="266" width="5.42578125" style="128" bestFit="1" customWidth="1"/>
    <col min="267" max="267" width="10.85546875" style="128" bestFit="1" customWidth="1"/>
    <col min="268" max="268" width="4.85546875" style="128" customWidth="1"/>
    <col min="269" max="269" width="5.5703125" style="128" customWidth="1"/>
    <col min="270" max="270" width="3.42578125" style="128" bestFit="1" customWidth="1"/>
    <col min="271" max="271" width="6.28515625" style="128" customWidth="1"/>
    <col min="272" max="272" width="6.5703125" style="128" customWidth="1"/>
    <col min="273" max="510" width="9.140625" style="128"/>
    <col min="511" max="511" width="7.140625" style="128" bestFit="1" customWidth="1"/>
    <col min="512" max="512" width="9.85546875" style="128" customWidth="1"/>
    <col min="513" max="513" width="9" style="128" customWidth="1"/>
    <col min="514" max="514" width="10" style="128" bestFit="1" customWidth="1"/>
    <col min="515" max="515" width="5.140625" style="128" bestFit="1" customWidth="1"/>
    <col min="516" max="516" width="5.42578125" style="128" bestFit="1" customWidth="1"/>
    <col min="517" max="517" width="5.7109375" style="128" bestFit="1" customWidth="1"/>
    <col min="518" max="518" width="5.42578125" style="128" bestFit="1" customWidth="1"/>
    <col min="519" max="519" width="5.7109375" style="128" bestFit="1" customWidth="1"/>
    <col min="520" max="520" width="5.42578125" style="128" bestFit="1" customWidth="1"/>
    <col min="521" max="521" width="5.140625" style="128" bestFit="1" customWidth="1"/>
    <col min="522" max="522" width="5.42578125" style="128" bestFit="1" customWidth="1"/>
    <col min="523" max="523" width="10.85546875" style="128" bestFit="1" customWidth="1"/>
    <col min="524" max="524" width="4.85546875" style="128" customWidth="1"/>
    <col min="525" max="525" width="5.5703125" style="128" customWidth="1"/>
    <col min="526" max="526" width="3.42578125" style="128" bestFit="1" customWidth="1"/>
    <col min="527" max="527" width="6.28515625" style="128" customWidth="1"/>
    <col min="528" max="528" width="6.5703125" style="128" customWidth="1"/>
    <col min="529" max="766" width="9.140625" style="128"/>
    <col min="767" max="767" width="7.140625" style="128" bestFit="1" customWidth="1"/>
    <col min="768" max="768" width="9.85546875" style="128" customWidth="1"/>
    <col min="769" max="769" width="9" style="128" customWidth="1"/>
    <col min="770" max="770" width="10" style="128" bestFit="1" customWidth="1"/>
    <col min="771" max="771" width="5.140625" style="128" bestFit="1" customWidth="1"/>
    <col min="772" max="772" width="5.42578125" style="128" bestFit="1" customWidth="1"/>
    <col min="773" max="773" width="5.7109375" style="128" bestFit="1" customWidth="1"/>
    <col min="774" max="774" width="5.42578125" style="128" bestFit="1" customWidth="1"/>
    <col min="775" max="775" width="5.7109375" style="128" bestFit="1" customWidth="1"/>
    <col min="776" max="776" width="5.42578125" style="128" bestFit="1" customWidth="1"/>
    <col min="777" max="777" width="5.140625" style="128" bestFit="1" customWidth="1"/>
    <col min="778" max="778" width="5.42578125" style="128" bestFit="1" customWidth="1"/>
    <col min="779" max="779" width="10.85546875" style="128" bestFit="1" customWidth="1"/>
    <col min="780" max="780" width="4.85546875" style="128" customWidth="1"/>
    <col min="781" max="781" width="5.5703125" style="128" customWidth="1"/>
    <col min="782" max="782" width="3.42578125" style="128" bestFit="1" customWidth="1"/>
    <col min="783" max="783" width="6.28515625" style="128" customWidth="1"/>
    <col min="784" max="784" width="6.5703125" style="128" customWidth="1"/>
    <col min="785" max="1022" width="9.140625" style="128"/>
    <col min="1023" max="1023" width="7.140625" style="128" bestFit="1" customWidth="1"/>
    <col min="1024" max="1024" width="9.85546875" style="128" customWidth="1"/>
    <col min="1025" max="1025" width="9" style="128" customWidth="1"/>
    <col min="1026" max="1026" width="10" style="128" bestFit="1" customWidth="1"/>
    <col min="1027" max="1027" width="5.140625" style="128" bestFit="1" customWidth="1"/>
    <col min="1028" max="1028" width="5.42578125" style="128" bestFit="1" customWidth="1"/>
    <col min="1029" max="1029" width="5.7109375" style="128" bestFit="1" customWidth="1"/>
    <col min="1030" max="1030" width="5.42578125" style="128" bestFit="1" customWidth="1"/>
    <col min="1031" max="1031" width="5.7109375" style="128" bestFit="1" customWidth="1"/>
    <col min="1032" max="1032" width="5.42578125" style="128" bestFit="1" customWidth="1"/>
    <col min="1033" max="1033" width="5.140625" style="128" bestFit="1" customWidth="1"/>
    <col min="1034" max="1034" width="5.42578125" style="128" bestFit="1" customWidth="1"/>
    <col min="1035" max="1035" width="10.85546875" style="128" bestFit="1" customWidth="1"/>
    <col min="1036" max="1036" width="4.85546875" style="128" customWidth="1"/>
    <col min="1037" max="1037" width="5.5703125" style="128" customWidth="1"/>
    <col min="1038" max="1038" width="3.42578125" style="128" bestFit="1" customWidth="1"/>
    <col min="1039" max="1039" width="6.28515625" style="128" customWidth="1"/>
    <col min="1040" max="1040" width="6.5703125" style="128" customWidth="1"/>
    <col min="1041" max="1278" width="9.140625" style="128"/>
    <col min="1279" max="1279" width="7.140625" style="128" bestFit="1" customWidth="1"/>
    <col min="1280" max="1280" width="9.85546875" style="128" customWidth="1"/>
    <col min="1281" max="1281" width="9" style="128" customWidth="1"/>
    <col min="1282" max="1282" width="10" style="128" bestFit="1" customWidth="1"/>
    <col min="1283" max="1283" width="5.140625" style="128" bestFit="1" customWidth="1"/>
    <col min="1284" max="1284" width="5.42578125" style="128" bestFit="1" customWidth="1"/>
    <col min="1285" max="1285" width="5.7109375" style="128" bestFit="1" customWidth="1"/>
    <col min="1286" max="1286" width="5.42578125" style="128" bestFit="1" customWidth="1"/>
    <col min="1287" max="1287" width="5.7109375" style="128" bestFit="1" customWidth="1"/>
    <col min="1288" max="1288" width="5.42578125" style="128" bestFit="1" customWidth="1"/>
    <col min="1289" max="1289" width="5.140625" style="128" bestFit="1" customWidth="1"/>
    <col min="1290" max="1290" width="5.42578125" style="128" bestFit="1" customWidth="1"/>
    <col min="1291" max="1291" width="10.85546875" style="128" bestFit="1" customWidth="1"/>
    <col min="1292" max="1292" width="4.85546875" style="128" customWidth="1"/>
    <col min="1293" max="1293" width="5.5703125" style="128" customWidth="1"/>
    <col min="1294" max="1294" width="3.42578125" style="128" bestFit="1" customWidth="1"/>
    <col min="1295" max="1295" width="6.28515625" style="128" customWidth="1"/>
    <col min="1296" max="1296" width="6.5703125" style="128" customWidth="1"/>
    <col min="1297" max="1534" width="9.140625" style="128"/>
    <col min="1535" max="1535" width="7.140625" style="128" bestFit="1" customWidth="1"/>
    <col min="1536" max="1536" width="9.85546875" style="128" customWidth="1"/>
    <col min="1537" max="1537" width="9" style="128" customWidth="1"/>
    <col min="1538" max="1538" width="10" style="128" bestFit="1" customWidth="1"/>
    <col min="1539" max="1539" width="5.140625" style="128" bestFit="1" customWidth="1"/>
    <col min="1540" max="1540" width="5.42578125" style="128" bestFit="1" customWidth="1"/>
    <col min="1541" max="1541" width="5.7109375" style="128" bestFit="1" customWidth="1"/>
    <col min="1542" max="1542" width="5.42578125" style="128" bestFit="1" customWidth="1"/>
    <col min="1543" max="1543" width="5.7109375" style="128" bestFit="1" customWidth="1"/>
    <col min="1544" max="1544" width="5.42578125" style="128" bestFit="1" customWidth="1"/>
    <col min="1545" max="1545" width="5.140625" style="128" bestFit="1" customWidth="1"/>
    <col min="1546" max="1546" width="5.42578125" style="128" bestFit="1" customWidth="1"/>
    <col min="1547" max="1547" width="10.85546875" style="128" bestFit="1" customWidth="1"/>
    <col min="1548" max="1548" width="4.85546875" style="128" customWidth="1"/>
    <col min="1549" max="1549" width="5.5703125" style="128" customWidth="1"/>
    <col min="1550" max="1550" width="3.42578125" style="128" bestFit="1" customWidth="1"/>
    <col min="1551" max="1551" width="6.28515625" style="128" customWidth="1"/>
    <col min="1552" max="1552" width="6.5703125" style="128" customWidth="1"/>
    <col min="1553" max="1790" width="9.140625" style="128"/>
    <col min="1791" max="1791" width="7.140625" style="128" bestFit="1" customWidth="1"/>
    <col min="1792" max="1792" width="9.85546875" style="128" customWidth="1"/>
    <col min="1793" max="1793" width="9" style="128" customWidth="1"/>
    <col min="1794" max="1794" width="10" style="128" bestFit="1" customWidth="1"/>
    <col min="1795" max="1795" width="5.140625" style="128" bestFit="1" customWidth="1"/>
    <col min="1796" max="1796" width="5.42578125" style="128" bestFit="1" customWidth="1"/>
    <col min="1797" max="1797" width="5.7109375" style="128" bestFit="1" customWidth="1"/>
    <col min="1798" max="1798" width="5.42578125" style="128" bestFit="1" customWidth="1"/>
    <col min="1799" max="1799" width="5.7109375" style="128" bestFit="1" customWidth="1"/>
    <col min="1800" max="1800" width="5.42578125" style="128" bestFit="1" customWidth="1"/>
    <col min="1801" max="1801" width="5.140625" style="128" bestFit="1" customWidth="1"/>
    <col min="1802" max="1802" width="5.42578125" style="128" bestFit="1" customWidth="1"/>
    <col min="1803" max="1803" width="10.85546875" style="128" bestFit="1" customWidth="1"/>
    <col min="1804" max="1804" width="4.85546875" style="128" customWidth="1"/>
    <col min="1805" max="1805" width="5.5703125" style="128" customWidth="1"/>
    <col min="1806" max="1806" width="3.42578125" style="128" bestFit="1" customWidth="1"/>
    <col min="1807" max="1807" width="6.28515625" style="128" customWidth="1"/>
    <col min="1808" max="1808" width="6.5703125" style="128" customWidth="1"/>
    <col min="1809" max="2046" width="9.140625" style="128"/>
    <col min="2047" max="2047" width="7.140625" style="128" bestFit="1" customWidth="1"/>
    <col min="2048" max="2048" width="9.85546875" style="128" customWidth="1"/>
    <col min="2049" max="2049" width="9" style="128" customWidth="1"/>
    <col min="2050" max="2050" width="10" style="128" bestFit="1" customWidth="1"/>
    <col min="2051" max="2051" width="5.140625" style="128" bestFit="1" customWidth="1"/>
    <col min="2052" max="2052" width="5.42578125" style="128" bestFit="1" customWidth="1"/>
    <col min="2053" max="2053" width="5.7109375" style="128" bestFit="1" customWidth="1"/>
    <col min="2054" max="2054" width="5.42578125" style="128" bestFit="1" customWidth="1"/>
    <col min="2055" max="2055" width="5.7109375" style="128" bestFit="1" customWidth="1"/>
    <col min="2056" max="2056" width="5.42578125" style="128" bestFit="1" customWidth="1"/>
    <col min="2057" max="2057" width="5.140625" style="128" bestFit="1" customWidth="1"/>
    <col min="2058" max="2058" width="5.42578125" style="128" bestFit="1" customWidth="1"/>
    <col min="2059" max="2059" width="10.85546875" style="128" bestFit="1" customWidth="1"/>
    <col min="2060" max="2060" width="4.85546875" style="128" customWidth="1"/>
    <col min="2061" max="2061" width="5.5703125" style="128" customWidth="1"/>
    <col min="2062" max="2062" width="3.42578125" style="128" bestFit="1" customWidth="1"/>
    <col min="2063" max="2063" width="6.28515625" style="128" customWidth="1"/>
    <col min="2064" max="2064" width="6.5703125" style="128" customWidth="1"/>
    <col min="2065" max="2302" width="9.140625" style="128"/>
    <col min="2303" max="2303" width="7.140625" style="128" bestFit="1" customWidth="1"/>
    <col min="2304" max="2304" width="9.85546875" style="128" customWidth="1"/>
    <col min="2305" max="2305" width="9" style="128" customWidth="1"/>
    <col min="2306" max="2306" width="10" style="128" bestFit="1" customWidth="1"/>
    <col min="2307" max="2307" width="5.140625" style="128" bestFit="1" customWidth="1"/>
    <col min="2308" max="2308" width="5.42578125" style="128" bestFit="1" customWidth="1"/>
    <col min="2309" max="2309" width="5.7109375" style="128" bestFit="1" customWidth="1"/>
    <col min="2310" max="2310" width="5.42578125" style="128" bestFit="1" customWidth="1"/>
    <col min="2311" max="2311" width="5.7109375" style="128" bestFit="1" customWidth="1"/>
    <col min="2312" max="2312" width="5.42578125" style="128" bestFit="1" customWidth="1"/>
    <col min="2313" max="2313" width="5.140625" style="128" bestFit="1" customWidth="1"/>
    <col min="2314" max="2314" width="5.42578125" style="128" bestFit="1" customWidth="1"/>
    <col min="2315" max="2315" width="10.85546875" style="128" bestFit="1" customWidth="1"/>
    <col min="2316" max="2316" width="4.85546875" style="128" customWidth="1"/>
    <col min="2317" max="2317" width="5.5703125" style="128" customWidth="1"/>
    <col min="2318" max="2318" width="3.42578125" style="128" bestFit="1" customWidth="1"/>
    <col min="2319" max="2319" width="6.28515625" style="128" customWidth="1"/>
    <col min="2320" max="2320" width="6.5703125" style="128" customWidth="1"/>
    <col min="2321" max="2558" width="9.140625" style="128"/>
    <col min="2559" max="2559" width="7.140625" style="128" bestFit="1" customWidth="1"/>
    <col min="2560" max="2560" width="9.85546875" style="128" customWidth="1"/>
    <col min="2561" max="2561" width="9" style="128" customWidth="1"/>
    <col min="2562" max="2562" width="10" style="128" bestFit="1" customWidth="1"/>
    <col min="2563" max="2563" width="5.140625" style="128" bestFit="1" customWidth="1"/>
    <col min="2564" max="2564" width="5.42578125" style="128" bestFit="1" customWidth="1"/>
    <col min="2565" max="2565" width="5.7109375" style="128" bestFit="1" customWidth="1"/>
    <col min="2566" max="2566" width="5.42578125" style="128" bestFit="1" customWidth="1"/>
    <col min="2567" max="2567" width="5.7109375" style="128" bestFit="1" customWidth="1"/>
    <col min="2568" max="2568" width="5.42578125" style="128" bestFit="1" customWidth="1"/>
    <col min="2569" max="2569" width="5.140625" style="128" bestFit="1" customWidth="1"/>
    <col min="2570" max="2570" width="5.42578125" style="128" bestFit="1" customWidth="1"/>
    <col min="2571" max="2571" width="10.85546875" style="128" bestFit="1" customWidth="1"/>
    <col min="2572" max="2572" width="4.85546875" style="128" customWidth="1"/>
    <col min="2573" max="2573" width="5.5703125" style="128" customWidth="1"/>
    <col min="2574" max="2574" width="3.42578125" style="128" bestFit="1" customWidth="1"/>
    <col min="2575" max="2575" width="6.28515625" style="128" customWidth="1"/>
    <col min="2576" max="2576" width="6.5703125" style="128" customWidth="1"/>
    <col min="2577" max="2814" width="9.140625" style="128"/>
    <col min="2815" max="2815" width="7.140625" style="128" bestFit="1" customWidth="1"/>
    <col min="2816" max="2816" width="9.85546875" style="128" customWidth="1"/>
    <col min="2817" max="2817" width="9" style="128" customWidth="1"/>
    <col min="2818" max="2818" width="10" style="128" bestFit="1" customWidth="1"/>
    <col min="2819" max="2819" width="5.140625" style="128" bestFit="1" customWidth="1"/>
    <col min="2820" max="2820" width="5.42578125" style="128" bestFit="1" customWidth="1"/>
    <col min="2821" max="2821" width="5.7109375" style="128" bestFit="1" customWidth="1"/>
    <col min="2822" max="2822" width="5.42578125" style="128" bestFit="1" customWidth="1"/>
    <col min="2823" max="2823" width="5.7109375" style="128" bestFit="1" customWidth="1"/>
    <col min="2824" max="2824" width="5.42578125" style="128" bestFit="1" customWidth="1"/>
    <col min="2825" max="2825" width="5.140625" style="128" bestFit="1" customWidth="1"/>
    <col min="2826" max="2826" width="5.42578125" style="128" bestFit="1" customWidth="1"/>
    <col min="2827" max="2827" width="10.85546875" style="128" bestFit="1" customWidth="1"/>
    <col min="2828" max="2828" width="4.85546875" style="128" customWidth="1"/>
    <col min="2829" max="2829" width="5.5703125" style="128" customWidth="1"/>
    <col min="2830" max="2830" width="3.42578125" style="128" bestFit="1" customWidth="1"/>
    <col min="2831" max="2831" width="6.28515625" style="128" customWidth="1"/>
    <col min="2832" max="2832" width="6.5703125" style="128" customWidth="1"/>
    <col min="2833" max="3070" width="9.140625" style="128"/>
    <col min="3071" max="3071" width="7.140625" style="128" bestFit="1" customWidth="1"/>
    <col min="3072" max="3072" width="9.85546875" style="128" customWidth="1"/>
    <col min="3073" max="3073" width="9" style="128" customWidth="1"/>
    <col min="3074" max="3074" width="10" style="128" bestFit="1" customWidth="1"/>
    <col min="3075" max="3075" width="5.140625" style="128" bestFit="1" customWidth="1"/>
    <col min="3076" max="3076" width="5.42578125" style="128" bestFit="1" customWidth="1"/>
    <col min="3077" max="3077" width="5.7109375" style="128" bestFit="1" customWidth="1"/>
    <col min="3078" max="3078" width="5.42578125" style="128" bestFit="1" customWidth="1"/>
    <col min="3079" max="3079" width="5.7109375" style="128" bestFit="1" customWidth="1"/>
    <col min="3080" max="3080" width="5.42578125" style="128" bestFit="1" customWidth="1"/>
    <col min="3081" max="3081" width="5.140625" style="128" bestFit="1" customWidth="1"/>
    <col min="3082" max="3082" width="5.42578125" style="128" bestFit="1" customWidth="1"/>
    <col min="3083" max="3083" width="10.85546875" style="128" bestFit="1" customWidth="1"/>
    <col min="3084" max="3084" width="4.85546875" style="128" customWidth="1"/>
    <col min="3085" max="3085" width="5.5703125" style="128" customWidth="1"/>
    <col min="3086" max="3086" width="3.42578125" style="128" bestFit="1" customWidth="1"/>
    <col min="3087" max="3087" width="6.28515625" style="128" customWidth="1"/>
    <col min="3088" max="3088" width="6.5703125" style="128" customWidth="1"/>
    <col min="3089" max="3326" width="9.140625" style="128"/>
    <col min="3327" max="3327" width="7.140625" style="128" bestFit="1" customWidth="1"/>
    <col min="3328" max="3328" width="9.85546875" style="128" customWidth="1"/>
    <col min="3329" max="3329" width="9" style="128" customWidth="1"/>
    <col min="3330" max="3330" width="10" style="128" bestFit="1" customWidth="1"/>
    <col min="3331" max="3331" width="5.140625" style="128" bestFit="1" customWidth="1"/>
    <col min="3332" max="3332" width="5.42578125" style="128" bestFit="1" customWidth="1"/>
    <col min="3333" max="3333" width="5.7109375" style="128" bestFit="1" customWidth="1"/>
    <col min="3334" max="3334" width="5.42578125" style="128" bestFit="1" customWidth="1"/>
    <col min="3335" max="3335" width="5.7109375" style="128" bestFit="1" customWidth="1"/>
    <col min="3336" max="3336" width="5.42578125" style="128" bestFit="1" customWidth="1"/>
    <col min="3337" max="3337" width="5.140625" style="128" bestFit="1" customWidth="1"/>
    <col min="3338" max="3338" width="5.42578125" style="128" bestFit="1" customWidth="1"/>
    <col min="3339" max="3339" width="10.85546875" style="128" bestFit="1" customWidth="1"/>
    <col min="3340" max="3340" width="4.85546875" style="128" customWidth="1"/>
    <col min="3341" max="3341" width="5.5703125" style="128" customWidth="1"/>
    <col min="3342" max="3342" width="3.42578125" style="128" bestFit="1" customWidth="1"/>
    <col min="3343" max="3343" width="6.28515625" style="128" customWidth="1"/>
    <col min="3344" max="3344" width="6.5703125" style="128" customWidth="1"/>
    <col min="3345" max="3582" width="9.140625" style="128"/>
    <col min="3583" max="3583" width="7.140625" style="128" bestFit="1" customWidth="1"/>
    <col min="3584" max="3584" width="9.85546875" style="128" customWidth="1"/>
    <col min="3585" max="3585" width="9" style="128" customWidth="1"/>
    <col min="3586" max="3586" width="10" style="128" bestFit="1" customWidth="1"/>
    <col min="3587" max="3587" width="5.140625" style="128" bestFit="1" customWidth="1"/>
    <col min="3588" max="3588" width="5.42578125" style="128" bestFit="1" customWidth="1"/>
    <col min="3589" max="3589" width="5.7109375" style="128" bestFit="1" customWidth="1"/>
    <col min="3590" max="3590" width="5.42578125" style="128" bestFit="1" customWidth="1"/>
    <col min="3591" max="3591" width="5.7109375" style="128" bestFit="1" customWidth="1"/>
    <col min="3592" max="3592" width="5.42578125" style="128" bestFit="1" customWidth="1"/>
    <col min="3593" max="3593" width="5.140625" style="128" bestFit="1" customWidth="1"/>
    <col min="3594" max="3594" width="5.42578125" style="128" bestFit="1" customWidth="1"/>
    <col min="3595" max="3595" width="10.85546875" style="128" bestFit="1" customWidth="1"/>
    <col min="3596" max="3596" width="4.85546875" style="128" customWidth="1"/>
    <col min="3597" max="3597" width="5.5703125" style="128" customWidth="1"/>
    <col min="3598" max="3598" width="3.42578125" style="128" bestFit="1" customWidth="1"/>
    <col min="3599" max="3599" width="6.28515625" style="128" customWidth="1"/>
    <col min="3600" max="3600" width="6.5703125" style="128" customWidth="1"/>
    <col min="3601" max="3838" width="9.140625" style="128"/>
    <col min="3839" max="3839" width="7.140625" style="128" bestFit="1" customWidth="1"/>
    <col min="3840" max="3840" width="9.85546875" style="128" customWidth="1"/>
    <col min="3841" max="3841" width="9" style="128" customWidth="1"/>
    <col min="3842" max="3842" width="10" style="128" bestFit="1" customWidth="1"/>
    <col min="3843" max="3843" width="5.140625" style="128" bestFit="1" customWidth="1"/>
    <col min="3844" max="3844" width="5.42578125" style="128" bestFit="1" customWidth="1"/>
    <col min="3845" max="3845" width="5.7109375" style="128" bestFit="1" customWidth="1"/>
    <col min="3846" max="3846" width="5.42578125" style="128" bestFit="1" customWidth="1"/>
    <col min="3847" max="3847" width="5.7109375" style="128" bestFit="1" customWidth="1"/>
    <col min="3848" max="3848" width="5.42578125" style="128" bestFit="1" customWidth="1"/>
    <col min="3849" max="3849" width="5.140625" style="128" bestFit="1" customWidth="1"/>
    <col min="3850" max="3850" width="5.42578125" style="128" bestFit="1" customWidth="1"/>
    <col min="3851" max="3851" width="10.85546875" style="128" bestFit="1" customWidth="1"/>
    <col min="3852" max="3852" width="4.85546875" style="128" customWidth="1"/>
    <col min="3853" max="3853" width="5.5703125" style="128" customWidth="1"/>
    <col min="3854" max="3854" width="3.42578125" style="128" bestFit="1" customWidth="1"/>
    <col min="3855" max="3855" width="6.28515625" style="128" customWidth="1"/>
    <col min="3856" max="3856" width="6.5703125" style="128" customWidth="1"/>
    <col min="3857" max="4094" width="9.140625" style="128"/>
    <col min="4095" max="4095" width="7.140625" style="128" bestFit="1" customWidth="1"/>
    <col min="4096" max="4096" width="9.85546875" style="128" customWidth="1"/>
    <col min="4097" max="4097" width="9" style="128" customWidth="1"/>
    <col min="4098" max="4098" width="10" style="128" bestFit="1" customWidth="1"/>
    <col min="4099" max="4099" width="5.140625" style="128" bestFit="1" customWidth="1"/>
    <col min="4100" max="4100" width="5.42578125" style="128" bestFit="1" customWidth="1"/>
    <col min="4101" max="4101" width="5.7109375" style="128" bestFit="1" customWidth="1"/>
    <col min="4102" max="4102" width="5.42578125" style="128" bestFit="1" customWidth="1"/>
    <col min="4103" max="4103" width="5.7109375" style="128" bestFit="1" customWidth="1"/>
    <col min="4104" max="4104" width="5.42578125" style="128" bestFit="1" customWidth="1"/>
    <col min="4105" max="4105" width="5.140625" style="128" bestFit="1" customWidth="1"/>
    <col min="4106" max="4106" width="5.42578125" style="128" bestFit="1" customWidth="1"/>
    <col min="4107" max="4107" width="10.85546875" style="128" bestFit="1" customWidth="1"/>
    <col min="4108" max="4108" width="4.85546875" style="128" customWidth="1"/>
    <col min="4109" max="4109" width="5.5703125" style="128" customWidth="1"/>
    <col min="4110" max="4110" width="3.42578125" style="128" bestFit="1" customWidth="1"/>
    <col min="4111" max="4111" width="6.28515625" style="128" customWidth="1"/>
    <col min="4112" max="4112" width="6.5703125" style="128" customWidth="1"/>
    <col min="4113" max="4350" width="9.140625" style="128"/>
    <col min="4351" max="4351" width="7.140625" style="128" bestFit="1" customWidth="1"/>
    <col min="4352" max="4352" width="9.85546875" style="128" customWidth="1"/>
    <col min="4353" max="4353" width="9" style="128" customWidth="1"/>
    <col min="4354" max="4354" width="10" style="128" bestFit="1" customWidth="1"/>
    <col min="4355" max="4355" width="5.140625" style="128" bestFit="1" customWidth="1"/>
    <col min="4356" max="4356" width="5.42578125" style="128" bestFit="1" customWidth="1"/>
    <col min="4357" max="4357" width="5.7109375" style="128" bestFit="1" customWidth="1"/>
    <col min="4358" max="4358" width="5.42578125" style="128" bestFit="1" customWidth="1"/>
    <col min="4359" max="4359" width="5.7109375" style="128" bestFit="1" customWidth="1"/>
    <col min="4360" max="4360" width="5.42578125" style="128" bestFit="1" customWidth="1"/>
    <col min="4361" max="4361" width="5.140625" style="128" bestFit="1" customWidth="1"/>
    <col min="4362" max="4362" width="5.42578125" style="128" bestFit="1" customWidth="1"/>
    <col min="4363" max="4363" width="10.85546875" style="128" bestFit="1" customWidth="1"/>
    <col min="4364" max="4364" width="4.85546875" style="128" customWidth="1"/>
    <col min="4365" max="4365" width="5.5703125" style="128" customWidth="1"/>
    <col min="4366" max="4366" width="3.42578125" style="128" bestFit="1" customWidth="1"/>
    <col min="4367" max="4367" width="6.28515625" style="128" customWidth="1"/>
    <col min="4368" max="4368" width="6.5703125" style="128" customWidth="1"/>
    <col min="4369" max="4606" width="9.140625" style="128"/>
    <col min="4607" max="4607" width="7.140625" style="128" bestFit="1" customWidth="1"/>
    <col min="4608" max="4608" width="9.85546875" style="128" customWidth="1"/>
    <col min="4609" max="4609" width="9" style="128" customWidth="1"/>
    <col min="4610" max="4610" width="10" style="128" bestFit="1" customWidth="1"/>
    <col min="4611" max="4611" width="5.140625" style="128" bestFit="1" customWidth="1"/>
    <col min="4612" max="4612" width="5.42578125" style="128" bestFit="1" customWidth="1"/>
    <col min="4613" max="4613" width="5.7109375" style="128" bestFit="1" customWidth="1"/>
    <col min="4614" max="4614" width="5.42578125" style="128" bestFit="1" customWidth="1"/>
    <col min="4615" max="4615" width="5.7109375" style="128" bestFit="1" customWidth="1"/>
    <col min="4616" max="4616" width="5.42578125" style="128" bestFit="1" customWidth="1"/>
    <col min="4617" max="4617" width="5.140625" style="128" bestFit="1" customWidth="1"/>
    <col min="4618" max="4618" width="5.42578125" style="128" bestFit="1" customWidth="1"/>
    <col min="4619" max="4619" width="10.85546875" style="128" bestFit="1" customWidth="1"/>
    <col min="4620" max="4620" width="4.85546875" style="128" customWidth="1"/>
    <col min="4621" max="4621" width="5.5703125" style="128" customWidth="1"/>
    <col min="4622" max="4622" width="3.42578125" style="128" bestFit="1" customWidth="1"/>
    <col min="4623" max="4623" width="6.28515625" style="128" customWidth="1"/>
    <col min="4624" max="4624" width="6.5703125" style="128" customWidth="1"/>
    <col min="4625" max="4862" width="9.140625" style="128"/>
    <col min="4863" max="4863" width="7.140625" style="128" bestFit="1" customWidth="1"/>
    <col min="4864" max="4864" width="9.85546875" style="128" customWidth="1"/>
    <col min="4865" max="4865" width="9" style="128" customWidth="1"/>
    <col min="4866" max="4866" width="10" style="128" bestFit="1" customWidth="1"/>
    <col min="4867" max="4867" width="5.140625" style="128" bestFit="1" customWidth="1"/>
    <col min="4868" max="4868" width="5.42578125" style="128" bestFit="1" customWidth="1"/>
    <col min="4869" max="4869" width="5.7109375" style="128" bestFit="1" customWidth="1"/>
    <col min="4870" max="4870" width="5.42578125" style="128" bestFit="1" customWidth="1"/>
    <col min="4871" max="4871" width="5.7109375" style="128" bestFit="1" customWidth="1"/>
    <col min="4872" max="4872" width="5.42578125" style="128" bestFit="1" customWidth="1"/>
    <col min="4873" max="4873" width="5.140625" style="128" bestFit="1" customWidth="1"/>
    <col min="4874" max="4874" width="5.42578125" style="128" bestFit="1" customWidth="1"/>
    <col min="4875" max="4875" width="10.85546875" style="128" bestFit="1" customWidth="1"/>
    <col min="4876" max="4876" width="4.85546875" style="128" customWidth="1"/>
    <col min="4877" max="4877" width="5.5703125" style="128" customWidth="1"/>
    <col min="4878" max="4878" width="3.42578125" style="128" bestFit="1" customWidth="1"/>
    <col min="4879" max="4879" width="6.28515625" style="128" customWidth="1"/>
    <col min="4880" max="4880" width="6.5703125" style="128" customWidth="1"/>
    <col min="4881" max="5118" width="9.140625" style="128"/>
    <col min="5119" max="5119" width="7.140625" style="128" bestFit="1" customWidth="1"/>
    <col min="5120" max="5120" width="9.85546875" style="128" customWidth="1"/>
    <col min="5121" max="5121" width="9" style="128" customWidth="1"/>
    <col min="5122" max="5122" width="10" style="128" bestFit="1" customWidth="1"/>
    <col min="5123" max="5123" width="5.140625" style="128" bestFit="1" customWidth="1"/>
    <col min="5124" max="5124" width="5.42578125" style="128" bestFit="1" customWidth="1"/>
    <col min="5125" max="5125" width="5.7109375" style="128" bestFit="1" customWidth="1"/>
    <col min="5126" max="5126" width="5.42578125" style="128" bestFit="1" customWidth="1"/>
    <col min="5127" max="5127" width="5.7109375" style="128" bestFit="1" customWidth="1"/>
    <col min="5128" max="5128" width="5.42578125" style="128" bestFit="1" customWidth="1"/>
    <col min="5129" max="5129" width="5.140625" style="128" bestFit="1" customWidth="1"/>
    <col min="5130" max="5130" width="5.42578125" style="128" bestFit="1" customWidth="1"/>
    <col min="5131" max="5131" width="10.85546875" style="128" bestFit="1" customWidth="1"/>
    <col min="5132" max="5132" width="4.85546875" style="128" customWidth="1"/>
    <col min="5133" max="5133" width="5.5703125" style="128" customWidth="1"/>
    <col min="5134" max="5134" width="3.42578125" style="128" bestFit="1" customWidth="1"/>
    <col min="5135" max="5135" width="6.28515625" style="128" customWidth="1"/>
    <col min="5136" max="5136" width="6.5703125" style="128" customWidth="1"/>
    <col min="5137" max="5374" width="9.140625" style="128"/>
    <col min="5375" max="5375" width="7.140625" style="128" bestFit="1" customWidth="1"/>
    <col min="5376" max="5376" width="9.85546875" style="128" customWidth="1"/>
    <col min="5377" max="5377" width="9" style="128" customWidth="1"/>
    <col min="5378" max="5378" width="10" style="128" bestFit="1" customWidth="1"/>
    <col min="5379" max="5379" width="5.140625" style="128" bestFit="1" customWidth="1"/>
    <col min="5380" max="5380" width="5.42578125" style="128" bestFit="1" customWidth="1"/>
    <col min="5381" max="5381" width="5.7109375" style="128" bestFit="1" customWidth="1"/>
    <col min="5382" max="5382" width="5.42578125" style="128" bestFit="1" customWidth="1"/>
    <col min="5383" max="5383" width="5.7109375" style="128" bestFit="1" customWidth="1"/>
    <col min="5384" max="5384" width="5.42578125" style="128" bestFit="1" customWidth="1"/>
    <col min="5385" max="5385" width="5.140625" style="128" bestFit="1" customWidth="1"/>
    <col min="5386" max="5386" width="5.42578125" style="128" bestFit="1" customWidth="1"/>
    <col min="5387" max="5387" width="10.85546875" style="128" bestFit="1" customWidth="1"/>
    <col min="5388" max="5388" width="4.85546875" style="128" customWidth="1"/>
    <col min="5389" max="5389" width="5.5703125" style="128" customWidth="1"/>
    <col min="5390" max="5390" width="3.42578125" style="128" bestFit="1" customWidth="1"/>
    <col min="5391" max="5391" width="6.28515625" style="128" customWidth="1"/>
    <col min="5392" max="5392" width="6.5703125" style="128" customWidth="1"/>
    <col min="5393" max="5630" width="9.140625" style="128"/>
    <col min="5631" max="5631" width="7.140625" style="128" bestFit="1" customWidth="1"/>
    <col min="5632" max="5632" width="9.85546875" style="128" customWidth="1"/>
    <col min="5633" max="5633" width="9" style="128" customWidth="1"/>
    <col min="5634" max="5634" width="10" style="128" bestFit="1" customWidth="1"/>
    <col min="5635" max="5635" width="5.140625" style="128" bestFit="1" customWidth="1"/>
    <col min="5636" max="5636" width="5.42578125" style="128" bestFit="1" customWidth="1"/>
    <col min="5637" max="5637" width="5.7109375" style="128" bestFit="1" customWidth="1"/>
    <col min="5638" max="5638" width="5.42578125" style="128" bestFit="1" customWidth="1"/>
    <col min="5639" max="5639" width="5.7109375" style="128" bestFit="1" customWidth="1"/>
    <col min="5640" max="5640" width="5.42578125" style="128" bestFit="1" customWidth="1"/>
    <col min="5641" max="5641" width="5.140625" style="128" bestFit="1" customWidth="1"/>
    <col min="5642" max="5642" width="5.42578125" style="128" bestFit="1" customWidth="1"/>
    <col min="5643" max="5643" width="10.85546875" style="128" bestFit="1" customWidth="1"/>
    <col min="5644" max="5644" width="4.85546875" style="128" customWidth="1"/>
    <col min="5645" max="5645" width="5.5703125" style="128" customWidth="1"/>
    <col min="5646" max="5646" width="3.42578125" style="128" bestFit="1" customWidth="1"/>
    <col min="5647" max="5647" width="6.28515625" style="128" customWidth="1"/>
    <col min="5648" max="5648" width="6.5703125" style="128" customWidth="1"/>
    <col min="5649" max="5886" width="9.140625" style="128"/>
    <col min="5887" max="5887" width="7.140625" style="128" bestFit="1" customWidth="1"/>
    <col min="5888" max="5888" width="9.85546875" style="128" customWidth="1"/>
    <col min="5889" max="5889" width="9" style="128" customWidth="1"/>
    <col min="5890" max="5890" width="10" style="128" bestFit="1" customWidth="1"/>
    <col min="5891" max="5891" width="5.140625" style="128" bestFit="1" customWidth="1"/>
    <col min="5892" max="5892" width="5.42578125" style="128" bestFit="1" customWidth="1"/>
    <col min="5893" max="5893" width="5.7109375" style="128" bestFit="1" customWidth="1"/>
    <col min="5894" max="5894" width="5.42578125" style="128" bestFit="1" customWidth="1"/>
    <col min="5895" max="5895" width="5.7109375" style="128" bestFit="1" customWidth="1"/>
    <col min="5896" max="5896" width="5.42578125" style="128" bestFit="1" customWidth="1"/>
    <col min="5897" max="5897" width="5.140625" style="128" bestFit="1" customWidth="1"/>
    <col min="5898" max="5898" width="5.42578125" style="128" bestFit="1" customWidth="1"/>
    <col min="5899" max="5899" width="10.85546875" style="128" bestFit="1" customWidth="1"/>
    <col min="5900" max="5900" width="4.85546875" style="128" customWidth="1"/>
    <col min="5901" max="5901" width="5.5703125" style="128" customWidth="1"/>
    <col min="5902" max="5902" width="3.42578125" style="128" bestFit="1" customWidth="1"/>
    <col min="5903" max="5903" width="6.28515625" style="128" customWidth="1"/>
    <col min="5904" max="5904" width="6.5703125" style="128" customWidth="1"/>
    <col min="5905" max="6142" width="9.140625" style="128"/>
    <col min="6143" max="6143" width="7.140625" style="128" bestFit="1" customWidth="1"/>
    <col min="6144" max="6144" width="9.85546875" style="128" customWidth="1"/>
    <col min="6145" max="6145" width="9" style="128" customWidth="1"/>
    <col min="6146" max="6146" width="10" style="128" bestFit="1" customWidth="1"/>
    <col min="6147" max="6147" width="5.140625" style="128" bestFit="1" customWidth="1"/>
    <col min="6148" max="6148" width="5.42578125" style="128" bestFit="1" customWidth="1"/>
    <col min="6149" max="6149" width="5.7109375" style="128" bestFit="1" customWidth="1"/>
    <col min="6150" max="6150" width="5.42578125" style="128" bestFit="1" customWidth="1"/>
    <col min="6151" max="6151" width="5.7109375" style="128" bestFit="1" customWidth="1"/>
    <col min="6152" max="6152" width="5.42578125" style="128" bestFit="1" customWidth="1"/>
    <col min="6153" max="6153" width="5.140625" style="128" bestFit="1" customWidth="1"/>
    <col min="6154" max="6154" width="5.42578125" style="128" bestFit="1" customWidth="1"/>
    <col min="6155" max="6155" width="10.85546875" style="128" bestFit="1" customWidth="1"/>
    <col min="6156" max="6156" width="4.85546875" style="128" customWidth="1"/>
    <col min="6157" max="6157" width="5.5703125" style="128" customWidth="1"/>
    <col min="6158" max="6158" width="3.42578125" style="128" bestFit="1" customWidth="1"/>
    <col min="6159" max="6159" width="6.28515625" style="128" customWidth="1"/>
    <col min="6160" max="6160" width="6.5703125" style="128" customWidth="1"/>
    <col min="6161" max="6398" width="9.140625" style="128"/>
    <col min="6399" max="6399" width="7.140625" style="128" bestFit="1" customWidth="1"/>
    <col min="6400" max="6400" width="9.85546875" style="128" customWidth="1"/>
    <col min="6401" max="6401" width="9" style="128" customWidth="1"/>
    <col min="6402" max="6402" width="10" style="128" bestFit="1" customWidth="1"/>
    <col min="6403" max="6403" width="5.140625" style="128" bestFit="1" customWidth="1"/>
    <col min="6404" max="6404" width="5.42578125" style="128" bestFit="1" customWidth="1"/>
    <col min="6405" max="6405" width="5.7109375" style="128" bestFit="1" customWidth="1"/>
    <col min="6406" max="6406" width="5.42578125" style="128" bestFit="1" customWidth="1"/>
    <col min="6407" max="6407" width="5.7109375" style="128" bestFit="1" customWidth="1"/>
    <col min="6408" max="6408" width="5.42578125" style="128" bestFit="1" customWidth="1"/>
    <col min="6409" max="6409" width="5.140625" style="128" bestFit="1" customWidth="1"/>
    <col min="6410" max="6410" width="5.42578125" style="128" bestFit="1" customWidth="1"/>
    <col min="6411" max="6411" width="10.85546875" style="128" bestFit="1" customWidth="1"/>
    <col min="6412" max="6412" width="4.85546875" style="128" customWidth="1"/>
    <col min="6413" max="6413" width="5.5703125" style="128" customWidth="1"/>
    <col min="6414" max="6414" width="3.42578125" style="128" bestFit="1" customWidth="1"/>
    <col min="6415" max="6415" width="6.28515625" style="128" customWidth="1"/>
    <col min="6416" max="6416" width="6.5703125" style="128" customWidth="1"/>
    <col min="6417" max="6654" width="9.140625" style="128"/>
    <col min="6655" max="6655" width="7.140625" style="128" bestFit="1" customWidth="1"/>
    <col min="6656" max="6656" width="9.85546875" style="128" customWidth="1"/>
    <col min="6657" max="6657" width="9" style="128" customWidth="1"/>
    <col min="6658" max="6658" width="10" style="128" bestFit="1" customWidth="1"/>
    <col min="6659" max="6659" width="5.140625" style="128" bestFit="1" customWidth="1"/>
    <col min="6660" max="6660" width="5.42578125" style="128" bestFit="1" customWidth="1"/>
    <col min="6661" max="6661" width="5.7109375" style="128" bestFit="1" customWidth="1"/>
    <col min="6662" max="6662" width="5.42578125" style="128" bestFit="1" customWidth="1"/>
    <col min="6663" max="6663" width="5.7109375" style="128" bestFit="1" customWidth="1"/>
    <col min="6664" max="6664" width="5.42578125" style="128" bestFit="1" customWidth="1"/>
    <col min="6665" max="6665" width="5.140625" style="128" bestFit="1" customWidth="1"/>
    <col min="6666" max="6666" width="5.42578125" style="128" bestFit="1" customWidth="1"/>
    <col min="6667" max="6667" width="10.85546875" style="128" bestFit="1" customWidth="1"/>
    <col min="6668" max="6668" width="4.85546875" style="128" customWidth="1"/>
    <col min="6669" max="6669" width="5.5703125" style="128" customWidth="1"/>
    <col min="6670" max="6670" width="3.42578125" style="128" bestFit="1" customWidth="1"/>
    <col min="6671" max="6671" width="6.28515625" style="128" customWidth="1"/>
    <col min="6672" max="6672" width="6.5703125" style="128" customWidth="1"/>
    <col min="6673" max="6910" width="9.140625" style="128"/>
    <col min="6911" max="6911" width="7.140625" style="128" bestFit="1" customWidth="1"/>
    <col min="6912" max="6912" width="9.85546875" style="128" customWidth="1"/>
    <col min="6913" max="6913" width="9" style="128" customWidth="1"/>
    <col min="6914" max="6914" width="10" style="128" bestFit="1" customWidth="1"/>
    <col min="6915" max="6915" width="5.140625" style="128" bestFit="1" customWidth="1"/>
    <col min="6916" max="6916" width="5.42578125" style="128" bestFit="1" customWidth="1"/>
    <col min="6917" max="6917" width="5.7109375" style="128" bestFit="1" customWidth="1"/>
    <col min="6918" max="6918" width="5.42578125" style="128" bestFit="1" customWidth="1"/>
    <col min="6919" max="6919" width="5.7109375" style="128" bestFit="1" customWidth="1"/>
    <col min="6920" max="6920" width="5.42578125" style="128" bestFit="1" customWidth="1"/>
    <col min="6921" max="6921" width="5.140625" style="128" bestFit="1" customWidth="1"/>
    <col min="6922" max="6922" width="5.42578125" style="128" bestFit="1" customWidth="1"/>
    <col min="6923" max="6923" width="10.85546875" style="128" bestFit="1" customWidth="1"/>
    <col min="6924" max="6924" width="4.85546875" style="128" customWidth="1"/>
    <col min="6925" max="6925" width="5.5703125" style="128" customWidth="1"/>
    <col min="6926" max="6926" width="3.42578125" style="128" bestFit="1" customWidth="1"/>
    <col min="6927" max="6927" width="6.28515625" style="128" customWidth="1"/>
    <col min="6928" max="6928" width="6.5703125" style="128" customWidth="1"/>
    <col min="6929" max="7166" width="9.140625" style="128"/>
    <col min="7167" max="7167" width="7.140625" style="128" bestFit="1" customWidth="1"/>
    <col min="7168" max="7168" width="9.85546875" style="128" customWidth="1"/>
    <col min="7169" max="7169" width="9" style="128" customWidth="1"/>
    <col min="7170" max="7170" width="10" style="128" bestFit="1" customWidth="1"/>
    <col min="7171" max="7171" width="5.140625" style="128" bestFit="1" customWidth="1"/>
    <col min="7172" max="7172" width="5.42578125" style="128" bestFit="1" customWidth="1"/>
    <col min="7173" max="7173" width="5.7109375" style="128" bestFit="1" customWidth="1"/>
    <col min="7174" max="7174" width="5.42578125" style="128" bestFit="1" customWidth="1"/>
    <col min="7175" max="7175" width="5.7109375" style="128" bestFit="1" customWidth="1"/>
    <col min="7176" max="7176" width="5.42578125" style="128" bestFit="1" customWidth="1"/>
    <col min="7177" max="7177" width="5.140625" style="128" bestFit="1" customWidth="1"/>
    <col min="7178" max="7178" width="5.42578125" style="128" bestFit="1" customWidth="1"/>
    <col min="7179" max="7179" width="10.85546875" style="128" bestFit="1" customWidth="1"/>
    <col min="7180" max="7180" width="4.85546875" style="128" customWidth="1"/>
    <col min="7181" max="7181" width="5.5703125" style="128" customWidth="1"/>
    <col min="7182" max="7182" width="3.42578125" style="128" bestFit="1" customWidth="1"/>
    <col min="7183" max="7183" width="6.28515625" style="128" customWidth="1"/>
    <col min="7184" max="7184" width="6.5703125" style="128" customWidth="1"/>
    <col min="7185" max="7422" width="9.140625" style="128"/>
    <col min="7423" max="7423" width="7.140625" style="128" bestFit="1" customWidth="1"/>
    <col min="7424" max="7424" width="9.85546875" style="128" customWidth="1"/>
    <col min="7425" max="7425" width="9" style="128" customWidth="1"/>
    <col min="7426" max="7426" width="10" style="128" bestFit="1" customWidth="1"/>
    <col min="7427" max="7427" width="5.140625" style="128" bestFit="1" customWidth="1"/>
    <col min="7428" max="7428" width="5.42578125" style="128" bestFit="1" customWidth="1"/>
    <col min="7429" max="7429" width="5.7109375" style="128" bestFit="1" customWidth="1"/>
    <col min="7430" max="7430" width="5.42578125" style="128" bestFit="1" customWidth="1"/>
    <col min="7431" max="7431" width="5.7109375" style="128" bestFit="1" customWidth="1"/>
    <col min="7432" max="7432" width="5.42578125" style="128" bestFit="1" customWidth="1"/>
    <col min="7433" max="7433" width="5.140625" style="128" bestFit="1" customWidth="1"/>
    <col min="7434" max="7434" width="5.42578125" style="128" bestFit="1" customWidth="1"/>
    <col min="7435" max="7435" width="10.85546875" style="128" bestFit="1" customWidth="1"/>
    <col min="7436" max="7436" width="4.85546875" style="128" customWidth="1"/>
    <col min="7437" max="7437" width="5.5703125" style="128" customWidth="1"/>
    <col min="7438" max="7438" width="3.42578125" style="128" bestFit="1" customWidth="1"/>
    <col min="7439" max="7439" width="6.28515625" style="128" customWidth="1"/>
    <col min="7440" max="7440" width="6.5703125" style="128" customWidth="1"/>
    <col min="7441" max="7678" width="9.140625" style="128"/>
    <col min="7679" max="7679" width="7.140625" style="128" bestFit="1" customWidth="1"/>
    <col min="7680" max="7680" width="9.85546875" style="128" customWidth="1"/>
    <col min="7681" max="7681" width="9" style="128" customWidth="1"/>
    <col min="7682" max="7682" width="10" style="128" bestFit="1" customWidth="1"/>
    <col min="7683" max="7683" width="5.140625" style="128" bestFit="1" customWidth="1"/>
    <col min="7684" max="7684" width="5.42578125" style="128" bestFit="1" customWidth="1"/>
    <col min="7685" max="7685" width="5.7109375" style="128" bestFit="1" customWidth="1"/>
    <col min="7686" max="7686" width="5.42578125" style="128" bestFit="1" customWidth="1"/>
    <col min="7687" max="7687" width="5.7109375" style="128" bestFit="1" customWidth="1"/>
    <col min="7688" max="7688" width="5.42578125" style="128" bestFit="1" customWidth="1"/>
    <col min="7689" max="7689" width="5.140625" style="128" bestFit="1" customWidth="1"/>
    <col min="7690" max="7690" width="5.42578125" style="128" bestFit="1" customWidth="1"/>
    <col min="7691" max="7691" width="10.85546875" style="128" bestFit="1" customWidth="1"/>
    <col min="7692" max="7692" width="4.85546875" style="128" customWidth="1"/>
    <col min="7693" max="7693" width="5.5703125" style="128" customWidth="1"/>
    <col min="7694" max="7694" width="3.42578125" style="128" bestFit="1" customWidth="1"/>
    <col min="7695" max="7695" width="6.28515625" style="128" customWidth="1"/>
    <col min="7696" max="7696" width="6.5703125" style="128" customWidth="1"/>
    <col min="7697" max="7934" width="9.140625" style="128"/>
    <col min="7935" max="7935" width="7.140625" style="128" bestFit="1" customWidth="1"/>
    <col min="7936" max="7936" width="9.85546875" style="128" customWidth="1"/>
    <col min="7937" max="7937" width="9" style="128" customWidth="1"/>
    <col min="7938" max="7938" width="10" style="128" bestFit="1" customWidth="1"/>
    <col min="7939" max="7939" width="5.140625" style="128" bestFit="1" customWidth="1"/>
    <col min="7940" max="7940" width="5.42578125" style="128" bestFit="1" customWidth="1"/>
    <col min="7941" max="7941" width="5.7109375" style="128" bestFit="1" customWidth="1"/>
    <col min="7942" max="7942" width="5.42578125" style="128" bestFit="1" customWidth="1"/>
    <col min="7943" max="7943" width="5.7109375" style="128" bestFit="1" customWidth="1"/>
    <col min="7944" max="7944" width="5.42578125" style="128" bestFit="1" customWidth="1"/>
    <col min="7945" max="7945" width="5.140625" style="128" bestFit="1" customWidth="1"/>
    <col min="7946" max="7946" width="5.42578125" style="128" bestFit="1" customWidth="1"/>
    <col min="7947" max="7947" width="10.85546875" style="128" bestFit="1" customWidth="1"/>
    <col min="7948" max="7948" width="4.85546875" style="128" customWidth="1"/>
    <col min="7949" max="7949" width="5.5703125" style="128" customWidth="1"/>
    <col min="7950" max="7950" width="3.42578125" style="128" bestFit="1" customWidth="1"/>
    <col min="7951" max="7951" width="6.28515625" style="128" customWidth="1"/>
    <col min="7952" max="7952" width="6.5703125" style="128" customWidth="1"/>
    <col min="7953" max="8190" width="9.140625" style="128"/>
    <col min="8191" max="8191" width="7.140625" style="128" bestFit="1" customWidth="1"/>
    <col min="8192" max="8192" width="9.85546875" style="128" customWidth="1"/>
    <col min="8193" max="8193" width="9" style="128" customWidth="1"/>
    <col min="8194" max="8194" width="10" style="128" bestFit="1" customWidth="1"/>
    <col min="8195" max="8195" width="5.140625" style="128" bestFit="1" customWidth="1"/>
    <col min="8196" max="8196" width="5.42578125" style="128" bestFit="1" customWidth="1"/>
    <col min="8197" max="8197" width="5.7109375" style="128" bestFit="1" customWidth="1"/>
    <col min="8198" max="8198" width="5.42578125" style="128" bestFit="1" customWidth="1"/>
    <col min="8199" max="8199" width="5.7109375" style="128" bestFit="1" customWidth="1"/>
    <col min="8200" max="8200" width="5.42578125" style="128" bestFit="1" customWidth="1"/>
    <col min="8201" max="8201" width="5.140625" style="128" bestFit="1" customWidth="1"/>
    <col min="8202" max="8202" width="5.42578125" style="128" bestFit="1" customWidth="1"/>
    <col min="8203" max="8203" width="10.85546875" style="128" bestFit="1" customWidth="1"/>
    <col min="8204" max="8204" width="4.85546875" style="128" customWidth="1"/>
    <col min="8205" max="8205" width="5.5703125" style="128" customWidth="1"/>
    <col min="8206" max="8206" width="3.42578125" style="128" bestFit="1" customWidth="1"/>
    <col min="8207" max="8207" width="6.28515625" style="128" customWidth="1"/>
    <col min="8208" max="8208" width="6.5703125" style="128" customWidth="1"/>
    <col min="8209" max="8446" width="9.140625" style="128"/>
    <col min="8447" max="8447" width="7.140625" style="128" bestFit="1" customWidth="1"/>
    <col min="8448" max="8448" width="9.85546875" style="128" customWidth="1"/>
    <col min="8449" max="8449" width="9" style="128" customWidth="1"/>
    <col min="8450" max="8450" width="10" style="128" bestFit="1" customWidth="1"/>
    <col min="8451" max="8451" width="5.140625" style="128" bestFit="1" customWidth="1"/>
    <col min="8452" max="8452" width="5.42578125" style="128" bestFit="1" customWidth="1"/>
    <col min="8453" max="8453" width="5.7109375" style="128" bestFit="1" customWidth="1"/>
    <col min="8454" max="8454" width="5.42578125" style="128" bestFit="1" customWidth="1"/>
    <col min="8455" max="8455" width="5.7109375" style="128" bestFit="1" customWidth="1"/>
    <col min="8456" max="8456" width="5.42578125" style="128" bestFit="1" customWidth="1"/>
    <col min="8457" max="8457" width="5.140625" style="128" bestFit="1" customWidth="1"/>
    <col min="8458" max="8458" width="5.42578125" style="128" bestFit="1" customWidth="1"/>
    <col min="8459" max="8459" width="10.85546875" style="128" bestFit="1" customWidth="1"/>
    <col min="8460" max="8460" width="4.85546875" style="128" customWidth="1"/>
    <col min="8461" max="8461" width="5.5703125" style="128" customWidth="1"/>
    <col min="8462" max="8462" width="3.42578125" style="128" bestFit="1" customWidth="1"/>
    <col min="8463" max="8463" width="6.28515625" style="128" customWidth="1"/>
    <col min="8464" max="8464" width="6.5703125" style="128" customWidth="1"/>
    <col min="8465" max="8702" width="9.140625" style="128"/>
    <col min="8703" max="8703" width="7.140625" style="128" bestFit="1" customWidth="1"/>
    <col min="8704" max="8704" width="9.85546875" style="128" customWidth="1"/>
    <col min="8705" max="8705" width="9" style="128" customWidth="1"/>
    <col min="8706" max="8706" width="10" style="128" bestFit="1" customWidth="1"/>
    <col min="8707" max="8707" width="5.140625" style="128" bestFit="1" customWidth="1"/>
    <col min="8708" max="8708" width="5.42578125" style="128" bestFit="1" customWidth="1"/>
    <col min="8709" max="8709" width="5.7109375" style="128" bestFit="1" customWidth="1"/>
    <col min="8710" max="8710" width="5.42578125" style="128" bestFit="1" customWidth="1"/>
    <col min="8711" max="8711" width="5.7109375" style="128" bestFit="1" customWidth="1"/>
    <col min="8712" max="8712" width="5.42578125" style="128" bestFit="1" customWidth="1"/>
    <col min="8713" max="8713" width="5.140625" style="128" bestFit="1" customWidth="1"/>
    <col min="8714" max="8714" width="5.42578125" style="128" bestFit="1" customWidth="1"/>
    <col min="8715" max="8715" width="10.85546875" style="128" bestFit="1" customWidth="1"/>
    <col min="8716" max="8716" width="4.85546875" style="128" customWidth="1"/>
    <col min="8717" max="8717" width="5.5703125" style="128" customWidth="1"/>
    <col min="8718" max="8718" width="3.42578125" style="128" bestFit="1" customWidth="1"/>
    <col min="8719" max="8719" width="6.28515625" style="128" customWidth="1"/>
    <col min="8720" max="8720" width="6.5703125" style="128" customWidth="1"/>
    <col min="8721" max="8958" width="9.140625" style="128"/>
    <col min="8959" max="8959" width="7.140625" style="128" bestFit="1" customWidth="1"/>
    <col min="8960" max="8960" width="9.85546875" style="128" customWidth="1"/>
    <col min="8961" max="8961" width="9" style="128" customWidth="1"/>
    <col min="8962" max="8962" width="10" style="128" bestFit="1" customWidth="1"/>
    <col min="8963" max="8963" width="5.140625" style="128" bestFit="1" customWidth="1"/>
    <col min="8964" max="8964" width="5.42578125" style="128" bestFit="1" customWidth="1"/>
    <col min="8965" max="8965" width="5.7109375" style="128" bestFit="1" customWidth="1"/>
    <col min="8966" max="8966" width="5.42578125" style="128" bestFit="1" customWidth="1"/>
    <col min="8967" max="8967" width="5.7109375" style="128" bestFit="1" customWidth="1"/>
    <col min="8968" max="8968" width="5.42578125" style="128" bestFit="1" customWidth="1"/>
    <col min="8969" max="8969" width="5.140625" style="128" bestFit="1" customWidth="1"/>
    <col min="8970" max="8970" width="5.42578125" style="128" bestFit="1" customWidth="1"/>
    <col min="8971" max="8971" width="10.85546875" style="128" bestFit="1" customWidth="1"/>
    <col min="8972" max="8972" width="4.85546875" style="128" customWidth="1"/>
    <col min="8973" max="8973" width="5.5703125" style="128" customWidth="1"/>
    <col min="8974" max="8974" width="3.42578125" style="128" bestFit="1" customWidth="1"/>
    <col min="8975" max="8975" width="6.28515625" style="128" customWidth="1"/>
    <col min="8976" max="8976" width="6.5703125" style="128" customWidth="1"/>
    <col min="8977" max="9214" width="9.140625" style="128"/>
    <col min="9215" max="9215" width="7.140625" style="128" bestFit="1" customWidth="1"/>
    <col min="9216" max="9216" width="9.85546875" style="128" customWidth="1"/>
    <col min="9217" max="9217" width="9" style="128" customWidth="1"/>
    <col min="9218" max="9218" width="10" style="128" bestFit="1" customWidth="1"/>
    <col min="9219" max="9219" width="5.140625" style="128" bestFit="1" customWidth="1"/>
    <col min="9220" max="9220" width="5.42578125" style="128" bestFit="1" customWidth="1"/>
    <col min="9221" max="9221" width="5.7109375" style="128" bestFit="1" customWidth="1"/>
    <col min="9222" max="9222" width="5.42578125" style="128" bestFit="1" customWidth="1"/>
    <col min="9223" max="9223" width="5.7109375" style="128" bestFit="1" customWidth="1"/>
    <col min="9224" max="9224" width="5.42578125" style="128" bestFit="1" customWidth="1"/>
    <col min="9225" max="9225" width="5.140625" style="128" bestFit="1" customWidth="1"/>
    <col min="9226" max="9226" width="5.42578125" style="128" bestFit="1" customWidth="1"/>
    <col min="9227" max="9227" width="10.85546875" style="128" bestFit="1" customWidth="1"/>
    <col min="9228" max="9228" width="4.85546875" style="128" customWidth="1"/>
    <col min="9229" max="9229" width="5.5703125" style="128" customWidth="1"/>
    <col min="9230" max="9230" width="3.42578125" style="128" bestFit="1" customWidth="1"/>
    <col min="9231" max="9231" width="6.28515625" style="128" customWidth="1"/>
    <col min="9232" max="9232" width="6.5703125" style="128" customWidth="1"/>
    <col min="9233" max="9470" width="9.140625" style="128"/>
    <col min="9471" max="9471" width="7.140625" style="128" bestFit="1" customWidth="1"/>
    <col min="9472" max="9472" width="9.85546875" style="128" customWidth="1"/>
    <col min="9473" max="9473" width="9" style="128" customWidth="1"/>
    <col min="9474" max="9474" width="10" style="128" bestFit="1" customWidth="1"/>
    <col min="9475" max="9475" width="5.140625" style="128" bestFit="1" customWidth="1"/>
    <col min="9476" max="9476" width="5.42578125" style="128" bestFit="1" customWidth="1"/>
    <col min="9477" max="9477" width="5.7109375" style="128" bestFit="1" customWidth="1"/>
    <col min="9478" max="9478" width="5.42578125" style="128" bestFit="1" customWidth="1"/>
    <col min="9479" max="9479" width="5.7109375" style="128" bestFit="1" customWidth="1"/>
    <col min="9480" max="9480" width="5.42578125" style="128" bestFit="1" customWidth="1"/>
    <col min="9481" max="9481" width="5.140625" style="128" bestFit="1" customWidth="1"/>
    <col min="9482" max="9482" width="5.42578125" style="128" bestFit="1" customWidth="1"/>
    <col min="9483" max="9483" width="10.85546875" style="128" bestFit="1" customWidth="1"/>
    <col min="9484" max="9484" width="4.85546875" style="128" customWidth="1"/>
    <col min="9485" max="9485" width="5.5703125" style="128" customWidth="1"/>
    <col min="9486" max="9486" width="3.42578125" style="128" bestFit="1" customWidth="1"/>
    <col min="9487" max="9487" width="6.28515625" style="128" customWidth="1"/>
    <col min="9488" max="9488" width="6.5703125" style="128" customWidth="1"/>
    <col min="9489" max="9726" width="9.140625" style="128"/>
    <col min="9727" max="9727" width="7.140625" style="128" bestFit="1" customWidth="1"/>
    <col min="9728" max="9728" width="9.85546875" style="128" customWidth="1"/>
    <col min="9729" max="9729" width="9" style="128" customWidth="1"/>
    <col min="9730" max="9730" width="10" style="128" bestFit="1" customWidth="1"/>
    <col min="9731" max="9731" width="5.140625" style="128" bestFit="1" customWidth="1"/>
    <col min="9732" max="9732" width="5.42578125" style="128" bestFit="1" customWidth="1"/>
    <col min="9733" max="9733" width="5.7109375" style="128" bestFit="1" customWidth="1"/>
    <col min="9734" max="9734" width="5.42578125" style="128" bestFit="1" customWidth="1"/>
    <col min="9735" max="9735" width="5.7109375" style="128" bestFit="1" customWidth="1"/>
    <col min="9736" max="9736" width="5.42578125" style="128" bestFit="1" customWidth="1"/>
    <col min="9737" max="9737" width="5.140625" style="128" bestFit="1" customWidth="1"/>
    <col min="9738" max="9738" width="5.42578125" style="128" bestFit="1" customWidth="1"/>
    <col min="9739" max="9739" width="10.85546875" style="128" bestFit="1" customWidth="1"/>
    <col min="9740" max="9740" width="4.85546875" style="128" customWidth="1"/>
    <col min="9741" max="9741" width="5.5703125" style="128" customWidth="1"/>
    <col min="9742" max="9742" width="3.42578125" style="128" bestFit="1" customWidth="1"/>
    <col min="9743" max="9743" width="6.28515625" style="128" customWidth="1"/>
    <col min="9744" max="9744" width="6.5703125" style="128" customWidth="1"/>
    <col min="9745" max="9982" width="9.140625" style="128"/>
    <col min="9983" max="9983" width="7.140625" style="128" bestFit="1" customWidth="1"/>
    <col min="9984" max="9984" width="9.85546875" style="128" customWidth="1"/>
    <col min="9985" max="9985" width="9" style="128" customWidth="1"/>
    <col min="9986" max="9986" width="10" style="128" bestFit="1" customWidth="1"/>
    <col min="9987" max="9987" width="5.140625" style="128" bestFit="1" customWidth="1"/>
    <col min="9988" max="9988" width="5.42578125" style="128" bestFit="1" customWidth="1"/>
    <col min="9989" max="9989" width="5.7109375" style="128" bestFit="1" customWidth="1"/>
    <col min="9990" max="9990" width="5.42578125" style="128" bestFit="1" customWidth="1"/>
    <col min="9991" max="9991" width="5.7109375" style="128" bestFit="1" customWidth="1"/>
    <col min="9992" max="9992" width="5.42578125" style="128" bestFit="1" customWidth="1"/>
    <col min="9993" max="9993" width="5.140625" style="128" bestFit="1" customWidth="1"/>
    <col min="9994" max="9994" width="5.42578125" style="128" bestFit="1" customWidth="1"/>
    <col min="9995" max="9995" width="10.85546875" style="128" bestFit="1" customWidth="1"/>
    <col min="9996" max="9996" width="4.85546875" style="128" customWidth="1"/>
    <col min="9997" max="9997" width="5.5703125" style="128" customWidth="1"/>
    <col min="9998" max="9998" width="3.42578125" style="128" bestFit="1" customWidth="1"/>
    <col min="9999" max="9999" width="6.28515625" style="128" customWidth="1"/>
    <col min="10000" max="10000" width="6.5703125" style="128" customWidth="1"/>
    <col min="10001" max="10238" width="9.140625" style="128"/>
    <col min="10239" max="10239" width="7.140625" style="128" bestFit="1" customWidth="1"/>
    <col min="10240" max="10240" width="9.85546875" style="128" customWidth="1"/>
    <col min="10241" max="10241" width="9" style="128" customWidth="1"/>
    <col min="10242" max="10242" width="10" style="128" bestFit="1" customWidth="1"/>
    <col min="10243" max="10243" width="5.140625" style="128" bestFit="1" customWidth="1"/>
    <col min="10244" max="10244" width="5.42578125" style="128" bestFit="1" customWidth="1"/>
    <col min="10245" max="10245" width="5.7109375" style="128" bestFit="1" customWidth="1"/>
    <col min="10246" max="10246" width="5.42578125" style="128" bestFit="1" customWidth="1"/>
    <col min="10247" max="10247" width="5.7109375" style="128" bestFit="1" customWidth="1"/>
    <col min="10248" max="10248" width="5.42578125" style="128" bestFit="1" customWidth="1"/>
    <col min="10249" max="10249" width="5.140625" style="128" bestFit="1" customWidth="1"/>
    <col min="10250" max="10250" width="5.42578125" style="128" bestFit="1" customWidth="1"/>
    <col min="10251" max="10251" width="10.85546875" style="128" bestFit="1" customWidth="1"/>
    <col min="10252" max="10252" width="4.85546875" style="128" customWidth="1"/>
    <col min="10253" max="10253" width="5.5703125" style="128" customWidth="1"/>
    <col min="10254" max="10254" width="3.42578125" style="128" bestFit="1" customWidth="1"/>
    <col min="10255" max="10255" width="6.28515625" style="128" customWidth="1"/>
    <col min="10256" max="10256" width="6.5703125" style="128" customWidth="1"/>
    <col min="10257" max="10494" width="9.140625" style="128"/>
    <col min="10495" max="10495" width="7.140625" style="128" bestFit="1" customWidth="1"/>
    <col min="10496" max="10496" width="9.85546875" style="128" customWidth="1"/>
    <col min="10497" max="10497" width="9" style="128" customWidth="1"/>
    <col min="10498" max="10498" width="10" style="128" bestFit="1" customWidth="1"/>
    <col min="10499" max="10499" width="5.140625" style="128" bestFit="1" customWidth="1"/>
    <col min="10500" max="10500" width="5.42578125" style="128" bestFit="1" customWidth="1"/>
    <col min="10501" max="10501" width="5.7109375" style="128" bestFit="1" customWidth="1"/>
    <col min="10502" max="10502" width="5.42578125" style="128" bestFit="1" customWidth="1"/>
    <col min="10503" max="10503" width="5.7109375" style="128" bestFit="1" customWidth="1"/>
    <col min="10504" max="10504" width="5.42578125" style="128" bestFit="1" customWidth="1"/>
    <col min="10505" max="10505" width="5.140625" style="128" bestFit="1" customWidth="1"/>
    <col min="10506" max="10506" width="5.42578125" style="128" bestFit="1" customWidth="1"/>
    <col min="10507" max="10507" width="10.85546875" style="128" bestFit="1" customWidth="1"/>
    <col min="10508" max="10508" width="4.85546875" style="128" customWidth="1"/>
    <col min="10509" max="10509" width="5.5703125" style="128" customWidth="1"/>
    <col min="10510" max="10510" width="3.42578125" style="128" bestFit="1" customWidth="1"/>
    <col min="10511" max="10511" width="6.28515625" style="128" customWidth="1"/>
    <col min="10512" max="10512" width="6.5703125" style="128" customWidth="1"/>
    <col min="10513" max="10750" width="9.140625" style="128"/>
    <col min="10751" max="10751" width="7.140625" style="128" bestFit="1" customWidth="1"/>
    <col min="10752" max="10752" width="9.85546875" style="128" customWidth="1"/>
    <col min="10753" max="10753" width="9" style="128" customWidth="1"/>
    <col min="10754" max="10754" width="10" style="128" bestFit="1" customWidth="1"/>
    <col min="10755" max="10755" width="5.140625" style="128" bestFit="1" customWidth="1"/>
    <col min="10756" max="10756" width="5.42578125" style="128" bestFit="1" customWidth="1"/>
    <col min="10757" max="10757" width="5.7109375" style="128" bestFit="1" customWidth="1"/>
    <col min="10758" max="10758" width="5.42578125" style="128" bestFit="1" customWidth="1"/>
    <col min="10759" max="10759" width="5.7109375" style="128" bestFit="1" customWidth="1"/>
    <col min="10760" max="10760" width="5.42578125" style="128" bestFit="1" customWidth="1"/>
    <col min="10761" max="10761" width="5.140625" style="128" bestFit="1" customWidth="1"/>
    <col min="10762" max="10762" width="5.42578125" style="128" bestFit="1" customWidth="1"/>
    <col min="10763" max="10763" width="10.85546875" style="128" bestFit="1" customWidth="1"/>
    <col min="10764" max="10764" width="4.85546875" style="128" customWidth="1"/>
    <col min="10765" max="10765" width="5.5703125" style="128" customWidth="1"/>
    <col min="10766" max="10766" width="3.42578125" style="128" bestFit="1" customWidth="1"/>
    <col min="10767" max="10767" width="6.28515625" style="128" customWidth="1"/>
    <col min="10768" max="10768" width="6.5703125" style="128" customWidth="1"/>
    <col min="10769" max="11006" width="9.140625" style="128"/>
    <col min="11007" max="11007" width="7.140625" style="128" bestFit="1" customWidth="1"/>
    <col min="11008" max="11008" width="9.85546875" style="128" customWidth="1"/>
    <col min="11009" max="11009" width="9" style="128" customWidth="1"/>
    <col min="11010" max="11010" width="10" style="128" bestFit="1" customWidth="1"/>
    <col min="11011" max="11011" width="5.140625" style="128" bestFit="1" customWidth="1"/>
    <col min="11012" max="11012" width="5.42578125" style="128" bestFit="1" customWidth="1"/>
    <col min="11013" max="11013" width="5.7109375" style="128" bestFit="1" customWidth="1"/>
    <col min="11014" max="11014" width="5.42578125" style="128" bestFit="1" customWidth="1"/>
    <col min="11015" max="11015" width="5.7109375" style="128" bestFit="1" customWidth="1"/>
    <col min="11016" max="11016" width="5.42578125" style="128" bestFit="1" customWidth="1"/>
    <col min="11017" max="11017" width="5.140625" style="128" bestFit="1" customWidth="1"/>
    <col min="11018" max="11018" width="5.42578125" style="128" bestFit="1" customWidth="1"/>
    <col min="11019" max="11019" width="10.85546875" style="128" bestFit="1" customWidth="1"/>
    <col min="11020" max="11020" width="4.85546875" style="128" customWidth="1"/>
    <col min="11021" max="11021" width="5.5703125" style="128" customWidth="1"/>
    <col min="11022" max="11022" width="3.42578125" style="128" bestFit="1" customWidth="1"/>
    <col min="11023" max="11023" width="6.28515625" style="128" customWidth="1"/>
    <col min="11024" max="11024" width="6.5703125" style="128" customWidth="1"/>
    <col min="11025" max="11262" width="9.140625" style="128"/>
    <col min="11263" max="11263" width="7.140625" style="128" bestFit="1" customWidth="1"/>
    <col min="11264" max="11264" width="9.85546875" style="128" customWidth="1"/>
    <col min="11265" max="11265" width="9" style="128" customWidth="1"/>
    <col min="11266" max="11266" width="10" style="128" bestFit="1" customWidth="1"/>
    <col min="11267" max="11267" width="5.140625" style="128" bestFit="1" customWidth="1"/>
    <col min="11268" max="11268" width="5.42578125" style="128" bestFit="1" customWidth="1"/>
    <col min="11269" max="11269" width="5.7109375" style="128" bestFit="1" customWidth="1"/>
    <col min="11270" max="11270" width="5.42578125" style="128" bestFit="1" customWidth="1"/>
    <col min="11271" max="11271" width="5.7109375" style="128" bestFit="1" customWidth="1"/>
    <col min="11272" max="11272" width="5.42578125" style="128" bestFit="1" customWidth="1"/>
    <col min="11273" max="11273" width="5.140625" style="128" bestFit="1" customWidth="1"/>
    <col min="11274" max="11274" width="5.42578125" style="128" bestFit="1" customWidth="1"/>
    <col min="11275" max="11275" width="10.85546875" style="128" bestFit="1" customWidth="1"/>
    <col min="11276" max="11276" width="4.85546875" style="128" customWidth="1"/>
    <col min="11277" max="11277" width="5.5703125" style="128" customWidth="1"/>
    <col min="11278" max="11278" width="3.42578125" style="128" bestFit="1" customWidth="1"/>
    <col min="11279" max="11279" width="6.28515625" style="128" customWidth="1"/>
    <col min="11280" max="11280" width="6.5703125" style="128" customWidth="1"/>
    <col min="11281" max="11518" width="9.140625" style="128"/>
    <col min="11519" max="11519" width="7.140625" style="128" bestFit="1" customWidth="1"/>
    <col min="11520" max="11520" width="9.85546875" style="128" customWidth="1"/>
    <col min="11521" max="11521" width="9" style="128" customWidth="1"/>
    <col min="11522" max="11522" width="10" style="128" bestFit="1" customWidth="1"/>
    <col min="11523" max="11523" width="5.140625" style="128" bestFit="1" customWidth="1"/>
    <col min="11524" max="11524" width="5.42578125" style="128" bestFit="1" customWidth="1"/>
    <col min="11525" max="11525" width="5.7109375" style="128" bestFit="1" customWidth="1"/>
    <col min="11526" max="11526" width="5.42578125" style="128" bestFit="1" customWidth="1"/>
    <col min="11527" max="11527" width="5.7109375" style="128" bestFit="1" customWidth="1"/>
    <col min="11528" max="11528" width="5.42578125" style="128" bestFit="1" customWidth="1"/>
    <col min="11529" max="11529" width="5.140625" style="128" bestFit="1" customWidth="1"/>
    <col min="11530" max="11530" width="5.42578125" style="128" bestFit="1" customWidth="1"/>
    <col min="11531" max="11531" width="10.85546875" style="128" bestFit="1" customWidth="1"/>
    <col min="11532" max="11532" width="4.85546875" style="128" customWidth="1"/>
    <col min="11533" max="11533" width="5.5703125" style="128" customWidth="1"/>
    <col min="11534" max="11534" width="3.42578125" style="128" bestFit="1" customWidth="1"/>
    <col min="11535" max="11535" width="6.28515625" style="128" customWidth="1"/>
    <col min="11536" max="11536" width="6.5703125" style="128" customWidth="1"/>
    <col min="11537" max="11774" width="9.140625" style="128"/>
    <col min="11775" max="11775" width="7.140625" style="128" bestFit="1" customWidth="1"/>
    <col min="11776" max="11776" width="9.85546875" style="128" customWidth="1"/>
    <col min="11777" max="11777" width="9" style="128" customWidth="1"/>
    <col min="11778" max="11778" width="10" style="128" bestFit="1" customWidth="1"/>
    <col min="11779" max="11779" width="5.140625" style="128" bestFit="1" customWidth="1"/>
    <col min="11780" max="11780" width="5.42578125" style="128" bestFit="1" customWidth="1"/>
    <col min="11781" max="11781" width="5.7109375" style="128" bestFit="1" customWidth="1"/>
    <col min="11782" max="11782" width="5.42578125" style="128" bestFit="1" customWidth="1"/>
    <col min="11783" max="11783" width="5.7109375" style="128" bestFit="1" customWidth="1"/>
    <col min="11784" max="11784" width="5.42578125" style="128" bestFit="1" customWidth="1"/>
    <col min="11785" max="11785" width="5.140625" style="128" bestFit="1" customWidth="1"/>
    <col min="11786" max="11786" width="5.42578125" style="128" bestFit="1" customWidth="1"/>
    <col min="11787" max="11787" width="10.85546875" style="128" bestFit="1" customWidth="1"/>
    <col min="11788" max="11788" width="4.85546875" style="128" customWidth="1"/>
    <col min="11789" max="11789" width="5.5703125" style="128" customWidth="1"/>
    <col min="11790" max="11790" width="3.42578125" style="128" bestFit="1" customWidth="1"/>
    <col min="11791" max="11791" width="6.28515625" style="128" customWidth="1"/>
    <col min="11792" max="11792" width="6.5703125" style="128" customWidth="1"/>
    <col min="11793" max="12030" width="9.140625" style="128"/>
    <col min="12031" max="12031" width="7.140625" style="128" bestFit="1" customWidth="1"/>
    <col min="12032" max="12032" width="9.85546875" style="128" customWidth="1"/>
    <col min="12033" max="12033" width="9" style="128" customWidth="1"/>
    <col min="12034" max="12034" width="10" style="128" bestFit="1" customWidth="1"/>
    <col min="12035" max="12035" width="5.140625" style="128" bestFit="1" customWidth="1"/>
    <col min="12036" max="12036" width="5.42578125" style="128" bestFit="1" customWidth="1"/>
    <col min="12037" max="12037" width="5.7109375" style="128" bestFit="1" customWidth="1"/>
    <col min="12038" max="12038" width="5.42578125" style="128" bestFit="1" customWidth="1"/>
    <col min="12039" max="12039" width="5.7109375" style="128" bestFit="1" customWidth="1"/>
    <col min="12040" max="12040" width="5.42578125" style="128" bestFit="1" customWidth="1"/>
    <col min="12041" max="12041" width="5.140625" style="128" bestFit="1" customWidth="1"/>
    <col min="12042" max="12042" width="5.42578125" style="128" bestFit="1" customWidth="1"/>
    <col min="12043" max="12043" width="10.85546875" style="128" bestFit="1" customWidth="1"/>
    <col min="12044" max="12044" width="4.85546875" style="128" customWidth="1"/>
    <col min="12045" max="12045" width="5.5703125" style="128" customWidth="1"/>
    <col min="12046" max="12046" width="3.42578125" style="128" bestFit="1" customWidth="1"/>
    <col min="12047" max="12047" width="6.28515625" style="128" customWidth="1"/>
    <col min="12048" max="12048" width="6.5703125" style="128" customWidth="1"/>
    <col min="12049" max="12286" width="9.140625" style="128"/>
    <col min="12287" max="12287" width="7.140625" style="128" bestFit="1" customWidth="1"/>
    <col min="12288" max="12288" width="9.85546875" style="128" customWidth="1"/>
    <col min="12289" max="12289" width="9" style="128" customWidth="1"/>
    <col min="12290" max="12290" width="10" style="128" bestFit="1" customWidth="1"/>
    <col min="12291" max="12291" width="5.140625" style="128" bestFit="1" customWidth="1"/>
    <col min="12292" max="12292" width="5.42578125" style="128" bestFit="1" customWidth="1"/>
    <col min="12293" max="12293" width="5.7109375" style="128" bestFit="1" customWidth="1"/>
    <col min="12294" max="12294" width="5.42578125" style="128" bestFit="1" customWidth="1"/>
    <col min="12295" max="12295" width="5.7109375" style="128" bestFit="1" customWidth="1"/>
    <col min="12296" max="12296" width="5.42578125" style="128" bestFit="1" customWidth="1"/>
    <col min="12297" max="12297" width="5.140625" style="128" bestFit="1" customWidth="1"/>
    <col min="12298" max="12298" width="5.42578125" style="128" bestFit="1" customWidth="1"/>
    <col min="12299" max="12299" width="10.85546875" style="128" bestFit="1" customWidth="1"/>
    <col min="12300" max="12300" width="4.85546875" style="128" customWidth="1"/>
    <col min="12301" max="12301" width="5.5703125" style="128" customWidth="1"/>
    <col min="12302" max="12302" width="3.42578125" style="128" bestFit="1" customWidth="1"/>
    <col min="12303" max="12303" width="6.28515625" style="128" customWidth="1"/>
    <col min="12304" max="12304" width="6.5703125" style="128" customWidth="1"/>
    <col min="12305" max="12542" width="9.140625" style="128"/>
    <col min="12543" max="12543" width="7.140625" style="128" bestFit="1" customWidth="1"/>
    <col min="12544" max="12544" width="9.85546875" style="128" customWidth="1"/>
    <col min="12545" max="12545" width="9" style="128" customWidth="1"/>
    <col min="12546" max="12546" width="10" style="128" bestFit="1" customWidth="1"/>
    <col min="12547" max="12547" width="5.140625" style="128" bestFit="1" customWidth="1"/>
    <col min="12548" max="12548" width="5.42578125" style="128" bestFit="1" customWidth="1"/>
    <col min="12549" max="12549" width="5.7109375" style="128" bestFit="1" customWidth="1"/>
    <col min="12550" max="12550" width="5.42578125" style="128" bestFit="1" customWidth="1"/>
    <col min="12551" max="12551" width="5.7109375" style="128" bestFit="1" customWidth="1"/>
    <col min="12552" max="12552" width="5.42578125" style="128" bestFit="1" customWidth="1"/>
    <col min="12553" max="12553" width="5.140625" style="128" bestFit="1" customWidth="1"/>
    <col min="12554" max="12554" width="5.42578125" style="128" bestFit="1" customWidth="1"/>
    <col min="12555" max="12555" width="10.85546875" style="128" bestFit="1" customWidth="1"/>
    <col min="12556" max="12556" width="4.85546875" style="128" customWidth="1"/>
    <col min="12557" max="12557" width="5.5703125" style="128" customWidth="1"/>
    <col min="12558" max="12558" width="3.42578125" style="128" bestFit="1" customWidth="1"/>
    <col min="12559" max="12559" width="6.28515625" style="128" customWidth="1"/>
    <col min="12560" max="12560" width="6.5703125" style="128" customWidth="1"/>
    <col min="12561" max="12798" width="9.140625" style="128"/>
    <col min="12799" max="12799" width="7.140625" style="128" bestFit="1" customWidth="1"/>
    <col min="12800" max="12800" width="9.85546875" style="128" customWidth="1"/>
    <col min="12801" max="12801" width="9" style="128" customWidth="1"/>
    <col min="12802" max="12802" width="10" style="128" bestFit="1" customWidth="1"/>
    <col min="12803" max="12803" width="5.140625" style="128" bestFit="1" customWidth="1"/>
    <col min="12804" max="12804" width="5.42578125" style="128" bestFit="1" customWidth="1"/>
    <col min="12805" max="12805" width="5.7109375" style="128" bestFit="1" customWidth="1"/>
    <col min="12806" max="12806" width="5.42578125" style="128" bestFit="1" customWidth="1"/>
    <col min="12807" max="12807" width="5.7109375" style="128" bestFit="1" customWidth="1"/>
    <col min="12808" max="12808" width="5.42578125" style="128" bestFit="1" customWidth="1"/>
    <col min="12809" max="12809" width="5.140625" style="128" bestFit="1" customWidth="1"/>
    <col min="12810" max="12810" width="5.42578125" style="128" bestFit="1" customWidth="1"/>
    <col min="12811" max="12811" width="10.85546875" style="128" bestFit="1" customWidth="1"/>
    <col min="12812" max="12812" width="4.85546875" style="128" customWidth="1"/>
    <col min="12813" max="12813" width="5.5703125" style="128" customWidth="1"/>
    <col min="12814" max="12814" width="3.42578125" style="128" bestFit="1" customWidth="1"/>
    <col min="12815" max="12815" width="6.28515625" style="128" customWidth="1"/>
    <col min="12816" max="12816" width="6.5703125" style="128" customWidth="1"/>
    <col min="12817" max="13054" width="9.140625" style="128"/>
    <col min="13055" max="13055" width="7.140625" style="128" bestFit="1" customWidth="1"/>
    <col min="13056" max="13056" width="9.85546875" style="128" customWidth="1"/>
    <col min="13057" max="13057" width="9" style="128" customWidth="1"/>
    <col min="13058" max="13058" width="10" style="128" bestFit="1" customWidth="1"/>
    <col min="13059" max="13059" width="5.140625" style="128" bestFit="1" customWidth="1"/>
    <col min="13060" max="13060" width="5.42578125" style="128" bestFit="1" customWidth="1"/>
    <col min="13061" max="13061" width="5.7109375" style="128" bestFit="1" customWidth="1"/>
    <col min="13062" max="13062" width="5.42578125" style="128" bestFit="1" customWidth="1"/>
    <col min="13063" max="13063" width="5.7109375" style="128" bestFit="1" customWidth="1"/>
    <col min="13064" max="13064" width="5.42578125" style="128" bestFit="1" customWidth="1"/>
    <col min="13065" max="13065" width="5.140625" style="128" bestFit="1" customWidth="1"/>
    <col min="13066" max="13066" width="5.42578125" style="128" bestFit="1" customWidth="1"/>
    <col min="13067" max="13067" width="10.85546875" style="128" bestFit="1" customWidth="1"/>
    <col min="13068" max="13068" width="4.85546875" style="128" customWidth="1"/>
    <col min="13069" max="13069" width="5.5703125" style="128" customWidth="1"/>
    <col min="13070" max="13070" width="3.42578125" style="128" bestFit="1" customWidth="1"/>
    <col min="13071" max="13071" width="6.28515625" style="128" customWidth="1"/>
    <col min="13072" max="13072" width="6.5703125" style="128" customWidth="1"/>
    <col min="13073" max="13310" width="9.140625" style="128"/>
    <col min="13311" max="13311" width="7.140625" style="128" bestFit="1" customWidth="1"/>
    <col min="13312" max="13312" width="9.85546875" style="128" customWidth="1"/>
    <col min="13313" max="13313" width="9" style="128" customWidth="1"/>
    <col min="13314" max="13314" width="10" style="128" bestFit="1" customWidth="1"/>
    <col min="13315" max="13315" width="5.140625" style="128" bestFit="1" customWidth="1"/>
    <col min="13316" max="13316" width="5.42578125" style="128" bestFit="1" customWidth="1"/>
    <col min="13317" max="13317" width="5.7109375" style="128" bestFit="1" customWidth="1"/>
    <col min="13318" max="13318" width="5.42578125" style="128" bestFit="1" customWidth="1"/>
    <col min="13319" max="13319" width="5.7109375" style="128" bestFit="1" customWidth="1"/>
    <col min="13320" max="13320" width="5.42578125" style="128" bestFit="1" customWidth="1"/>
    <col min="13321" max="13321" width="5.140625" style="128" bestFit="1" customWidth="1"/>
    <col min="13322" max="13322" width="5.42578125" style="128" bestFit="1" customWidth="1"/>
    <col min="13323" max="13323" width="10.85546875" style="128" bestFit="1" customWidth="1"/>
    <col min="13324" max="13324" width="4.85546875" style="128" customWidth="1"/>
    <col min="13325" max="13325" width="5.5703125" style="128" customWidth="1"/>
    <col min="13326" max="13326" width="3.42578125" style="128" bestFit="1" customWidth="1"/>
    <col min="13327" max="13327" width="6.28515625" style="128" customWidth="1"/>
    <col min="13328" max="13328" width="6.5703125" style="128" customWidth="1"/>
    <col min="13329" max="13566" width="9.140625" style="128"/>
    <col min="13567" max="13567" width="7.140625" style="128" bestFit="1" customWidth="1"/>
    <col min="13568" max="13568" width="9.85546875" style="128" customWidth="1"/>
    <col min="13569" max="13569" width="9" style="128" customWidth="1"/>
    <col min="13570" max="13570" width="10" style="128" bestFit="1" customWidth="1"/>
    <col min="13571" max="13571" width="5.140625" style="128" bestFit="1" customWidth="1"/>
    <col min="13572" max="13572" width="5.42578125" style="128" bestFit="1" customWidth="1"/>
    <col min="13573" max="13573" width="5.7109375" style="128" bestFit="1" customWidth="1"/>
    <col min="13574" max="13574" width="5.42578125" style="128" bestFit="1" customWidth="1"/>
    <col min="13575" max="13575" width="5.7109375" style="128" bestFit="1" customWidth="1"/>
    <col min="13576" max="13576" width="5.42578125" style="128" bestFit="1" customWidth="1"/>
    <col min="13577" max="13577" width="5.140625" style="128" bestFit="1" customWidth="1"/>
    <col min="13578" max="13578" width="5.42578125" style="128" bestFit="1" customWidth="1"/>
    <col min="13579" max="13579" width="10.85546875" style="128" bestFit="1" customWidth="1"/>
    <col min="13580" max="13580" width="4.85546875" style="128" customWidth="1"/>
    <col min="13581" max="13581" width="5.5703125" style="128" customWidth="1"/>
    <col min="13582" max="13582" width="3.42578125" style="128" bestFit="1" customWidth="1"/>
    <col min="13583" max="13583" width="6.28515625" style="128" customWidth="1"/>
    <col min="13584" max="13584" width="6.5703125" style="128" customWidth="1"/>
    <col min="13585" max="13822" width="9.140625" style="128"/>
    <col min="13823" max="13823" width="7.140625" style="128" bestFit="1" customWidth="1"/>
    <col min="13824" max="13824" width="9.85546875" style="128" customWidth="1"/>
    <col min="13825" max="13825" width="9" style="128" customWidth="1"/>
    <col min="13826" max="13826" width="10" style="128" bestFit="1" customWidth="1"/>
    <col min="13827" max="13827" width="5.140625" style="128" bestFit="1" customWidth="1"/>
    <col min="13828" max="13828" width="5.42578125" style="128" bestFit="1" customWidth="1"/>
    <col min="13829" max="13829" width="5.7109375" style="128" bestFit="1" customWidth="1"/>
    <col min="13830" max="13830" width="5.42578125" style="128" bestFit="1" customWidth="1"/>
    <col min="13831" max="13831" width="5.7109375" style="128" bestFit="1" customWidth="1"/>
    <col min="13832" max="13832" width="5.42578125" style="128" bestFit="1" customWidth="1"/>
    <col min="13833" max="13833" width="5.140625" style="128" bestFit="1" customWidth="1"/>
    <col min="13834" max="13834" width="5.42578125" style="128" bestFit="1" customWidth="1"/>
    <col min="13835" max="13835" width="10.85546875" style="128" bestFit="1" customWidth="1"/>
    <col min="13836" max="13836" width="4.85546875" style="128" customWidth="1"/>
    <col min="13837" max="13837" width="5.5703125" style="128" customWidth="1"/>
    <col min="13838" max="13838" width="3.42578125" style="128" bestFit="1" customWidth="1"/>
    <col min="13839" max="13839" width="6.28515625" style="128" customWidth="1"/>
    <col min="13840" max="13840" width="6.5703125" style="128" customWidth="1"/>
    <col min="13841" max="14078" width="9.140625" style="128"/>
    <col min="14079" max="14079" width="7.140625" style="128" bestFit="1" customWidth="1"/>
    <col min="14080" max="14080" width="9.85546875" style="128" customWidth="1"/>
    <col min="14081" max="14081" width="9" style="128" customWidth="1"/>
    <col min="14082" max="14082" width="10" style="128" bestFit="1" customWidth="1"/>
    <col min="14083" max="14083" width="5.140625" style="128" bestFit="1" customWidth="1"/>
    <col min="14084" max="14084" width="5.42578125" style="128" bestFit="1" customWidth="1"/>
    <col min="14085" max="14085" width="5.7109375" style="128" bestFit="1" customWidth="1"/>
    <col min="14086" max="14086" width="5.42578125" style="128" bestFit="1" customWidth="1"/>
    <col min="14087" max="14087" width="5.7109375" style="128" bestFit="1" customWidth="1"/>
    <col min="14088" max="14088" width="5.42578125" style="128" bestFit="1" customWidth="1"/>
    <col min="14089" max="14089" width="5.140625" style="128" bestFit="1" customWidth="1"/>
    <col min="14090" max="14090" width="5.42578125" style="128" bestFit="1" customWidth="1"/>
    <col min="14091" max="14091" width="10.85546875" style="128" bestFit="1" customWidth="1"/>
    <col min="14092" max="14092" width="4.85546875" style="128" customWidth="1"/>
    <col min="14093" max="14093" width="5.5703125" style="128" customWidth="1"/>
    <col min="14094" max="14094" width="3.42578125" style="128" bestFit="1" customWidth="1"/>
    <col min="14095" max="14095" width="6.28515625" style="128" customWidth="1"/>
    <col min="14096" max="14096" width="6.5703125" style="128" customWidth="1"/>
    <col min="14097" max="14334" width="9.140625" style="128"/>
    <col min="14335" max="14335" width="7.140625" style="128" bestFit="1" customWidth="1"/>
    <col min="14336" max="14336" width="9.85546875" style="128" customWidth="1"/>
    <col min="14337" max="14337" width="9" style="128" customWidth="1"/>
    <col min="14338" max="14338" width="10" style="128" bestFit="1" customWidth="1"/>
    <col min="14339" max="14339" width="5.140625" style="128" bestFit="1" customWidth="1"/>
    <col min="14340" max="14340" width="5.42578125" style="128" bestFit="1" customWidth="1"/>
    <col min="14341" max="14341" width="5.7109375" style="128" bestFit="1" customWidth="1"/>
    <col min="14342" max="14342" width="5.42578125" style="128" bestFit="1" customWidth="1"/>
    <col min="14343" max="14343" width="5.7109375" style="128" bestFit="1" customWidth="1"/>
    <col min="14344" max="14344" width="5.42578125" style="128" bestFit="1" customWidth="1"/>
    <col min="14345" max="14345" width="5.140625" style="128" bestFit="1" customWidth="1"/>
    <col min="14346" max="14346" width="5.42578125" style="128" bestFit="1" customWidth="1"/>
    <col min="14347" max="14347" width="10.85546875" style="128" bestFit="1" customWidth="1"/>
    <col min="14348" max="14348" width="4.85546875" style="128" customWidth="1"/>
    <col min="14349" max="14349" width="5.5703125" style="128" customWidth="1"/>
    <col min="14350" max="14350" width="3.42578125" style="128" bestFit="1" customWidth="1"/>
    <col min="14351" max="14351" width="6.28515625" style="128" customWidth="1"/>
    <col min="14352" max="14352" width="6.5703125" style="128" customWidth="1"/>
    <col min="14353" max="14590" width="9.140625" style="128"/>
    <col min="14591" max="14591" width="7.140625" style="128" bestFit="1" customWidth="1"/>
    <col min="14592" max="14592" width="9.85546875" style="128" customWidth="1"/>
    <col min="14593" max="14593" width="9" style="128" customWidth="1"/>
    <col min="14594" max="14594" width="10" style="128" bestFit="1" customWidth="1"/>
    <col min="14595" max="14595" width="5.140625" style="128" bestFit="1" customWidth="1"/>
    <col min="14596" max="14596" width="5.42578125" style="128" bestFit="1" customWidth="1"/>
    <col min="14597" max="14597" width="5.7109375" style="128" bestFit="1" customWidth="1"/>
    <col min="14598" max="14598" width="5.42578125" style="128" bestFit="1" customWidth="1"/>
    <col min="14599" max="14599" width="5.7109375" style="128" bestFit="1" customWidth="1"/>
    <col min="14600" max="14600" width="5.42578125" style="128" bestFit="1" customWidth="1"/>
    <col min="14601" max="14601" width="5.140625" style="128" bestFit="1" customWidth="1"/>
    <col min="14602" max="14602" width="5.42578125" style="128" bestFit="1" customWidth="1"/>
    <col min="14603" max="14603" width="10.85546875" style="128" bestFit="1" customWidth="1"/>
    <col min="14604" max="14604" width="4.85546875" style="128" customWidth="1"/>
    <col min="14605" max="14605" width="5.5703125" style="128" customWidth="1"/>
    <col min="14606" max="14606" width="3.42578125" style="128" bestFit="1" customWidth="1"/>
    <col min="14607" max="14607" width="6.28515625" style="128" customWidth="1"/>
    <col min="14608" max="14608" width="6.5703125" style="128" customWidth="1"/>
    <col min="14609" max="14846" width="9.140625" style="128"/>
    <col min="14847" max="14847" width="7.140625" style="128" bestFit="1" customWidth="1"/>
    <col min="14848" max="14848" width="9.85546875" style="128" customWidth="1"/>
    <col min="14849" max="14849" width="9" style="128" customWidth="1"/>
    <col min="14850" max="14850" width="10" style="128" bestFit="1" customWidth="1"/>
    <col min="14851" max="14851" width="5.140625" style="128" bestFit="1" customWidth="1"/>
    <col min="14852" max="14852" width="5.42578125" style="128" bestFit="1" customWidth="1"/>
    <col min="14853" max="14853" width="5.7109375" style="128" bestFit="1" customWidth="1"/>
    <col min="14854" max="14854" width="5.42578125" style="128" bestFit="1" customWidth="1"/>
    <col min="14855" max="14855" width="5.7109375" style="128" bestFit="1" customWidth="1"/>
    <col min="14856" max="14856" width="5.42578125" style="128" bestFit="1" customWidth="1"/>
    <col min="14857" max="14857" width="5.140625" style="128" bestFit="1" customWidth="1"/>
    <col min="14858" max="14858" width="5.42578125" style="128" bestFit="1" customWidth="1"/>
    <col min="14859" max="14859" width="10.85546875" style="128" bestFit="1" customWidth="1"/>
    <col min="14860" max="14860" width="4.85546875" style="128" customWidth="1"/>
    <col min="14861" max="14861" width="5.5703125" style="128" customWidth="1"/>
    <col min="14862" max="14862" width="3.42578125" style="128" bestFit="1" customWidth="1"/>
    <col min="14863" max="14863" width="6.28515625" style="128" customWidth="1"/>
    <col min="14864" max="14864" width="6.5703125" style="128" customWidth="1"/>
    <col min="14865" max="15102" width="9.140625" style="128"/>
    <col min="15103" max="15103" width="7.140625" style="128" bestFit="1" customWidth="1"/>
    <col min="15104" max="15104" width="9.85546875" style="128" customWidth="1"/>
    <col min="15105" max="15105" width="9" style="128" customWidth="1"/>
    <col min="15106" max="15106" width="10" style="128" bestFit="1" customWidth="1"/>
    <col min="15107" max="15107" width="5.140625" style="128" bestFit="1" customWidth="1"/>
    <col min="15108" max="15108" width="5.42578125" style="128" bestFit="1" customWidth="1"/>
    <col min="15109" max="15109" width="5.7109375" style="128" bestFit="1" customWidth="1"/>
    <col min="15110" max="15110" width="5.42578125" style="128" bestFit="1" customWidth="1"/>
    <col min="15111" max="15111" width="5.7109375" style="128" bestFit="1" customWidth="1"/>
    <col min="15112" max="15112" width="5.42578125" style="128" bestFit="1" customWidth="1"/>
    <col min="15113" max="15113" width="5.140625" style="128" bestFit="1" customWidth="1"/>
    <col min="15114" max="15114" width="5.42578125" style="128" bestFit="1" customWidth="1"/>
    <col min="15115" max="15115" width="10.85546875" style="128" bestFit="1" customWidth="1"/>
    <col min="15116" max="15116" width="4.85546875" style="128" customWidth="1"/>
    <col min="15117" max="15117" width="5.5703125" style="128" customWidth="1"/>
    <col min="15118" max="15118" width="3.42578125" style="128" bestFit="1" customWidth="1"/>
    <col min="15119" max="15119" width="6.28515625" style="128" customWidth="1"/>
    <col min="15120" max="15120" width="6.5703125" style="128" customWidth="1"/>
    <col min="15121" max="15358" width="9.140625" style="128"/>
    <col min="15359" max="15359" width="7.140625" style="128" bestFit="1" customWidth="1"/>
    <col min="15360" max="15360" width="9.85546875" style="128" customWidth="1"/>
    <col min="15361" max="15361" width="9" style="128" customWidth="1"/>
    <col min="15362" max="15362" width="10" style="128" bestFit="1" customWidth="1"/>
    <col min="15363" max="15363" width="5.140625" style="128" bestFit="1" customWidth="1"/>
    <col min="15364" max="15364" width="5.42578125" style="128" bestFit="1" customWidth="1"/>
    <col min="15365" max="15365" width="5.7109375" style="128" bestFit="1" customWidth="1"/>
    <col min="15366" max="15366" width="5.42578125" style="128" bestFit="1" customWidth="1"/>
    <col min="15367" max="15367" width="5.7109375" style="128" bestFit="1" customWidth="1"/>
    <col min="15368" max="15368" width="5.42578125" style="128" bestFit="1" customWidth="1"/>
    <col min="15369" max="15369" width="5.140625" style="128" bestFit="1" customWidth="1"/>
    <col min="15370" max="15370" width="5.42578125" style="128" bestFit="1" customWidth="1"/>
    <col min="15371" max="15371" width="10.85546875" style="128" bestFit="1" customWidth="1"/>
    <col min="15372" max="15372" width="4.85546875" style="128" customWidth="1"/>
    <col min="15373" max="15373" width="5.5703125" style="128" customWidth="1"/>
    <col min="15374" max="15374" width="3.42578125" style="128" bestFit="1" customWidth="1"/>
    <col min="15375" max="15375" width="6.28515625" style="128" customWidth="1"/>
    <col min="15376" max="15376" width="6.5703125" style="128" customWidth="1"/>
    <col min="15377" max="15614" width="9.140625" style="128"/>
    <col min="15615" max="15615" width="7.140625" style="128" bestFit="1" customWidth="1"/>
    <col min="15616" max="15616" width="9.85546875" style="128" customWidth="1"/>
    <col min="15617" max="15617" width="9" style="128" customWidth="1"/>
    <col min="15618" max="15618" width="10" style="128" bestFit="1" customWidth="1"/>
    <col min="15619" max="15619" width="5.140625" style="128" bestFit="1" customWidth="1"/>
    <col min="15620" max="15620" width="5.42578125" style="128" bestFit="1" customWidth="1"/>
    <col min="15621" max="15621" width="5.7109375" style="128" bestFit="1" customWidth="1"/>
    <col min="15622" max="15622" width="5.42578125" style="128" bestFit="1" customWidth="1"/>
    <col min="15623" max="15623" width="5.7109375" style="128" bestFit="1" customWidth="1"/>
    <col min="15624" max="15624" width="5.42578125" style="128" bestFit="1" customWidth="1"/>
    <col min="15625" max="15625" width="5.140625" style="128" bestFit="1" customWidth="1"/>
    <col min="15626" max="15626" width="5.42578125" style="128" bestFit="1" customWidth="1"/>
    <col min="15627" max="15627" width="10.85546875" style="128" bestFit="1" customWidth="1"/>
    <col min="15628" max="15628" width="4.85546875" style="128" customWidth="1"/>
    <col min="15629" max="15629" width="5.5703125" style="128" customWidth="1"/>
    <col min="15630" max="15630" width="3.42578125" style="128" bestFit="1" customWidth="1"/>
    <col min="15631" max="15631" width="6.28515625" style="128" customWidth="1"/>
    <col min="15632" max="15632" width="6.5703125" style="128" customWidth="1"/>
    <col min="15633" max="15870" width="9.140625" style="128"/>
    <col min="15871" max="15871" width="7.140625" style="128" bestFit="1" customWidth="1"/>
    <col min="15872" max="15872" width="9.85546875" style="128" customWidth="1"/>
    <col min="15873" max="15873" width="9" style="128" customWidth="1"/>
    <col min="15874" max="15874" width="10" style="128" bestFit="1" customWidth="1"/>
    <col min="15875" max="15875" width="5.140625" style="128" bestFit="1" customWidth="1"/>
    <col min="15876" max="15876" width="5.42578125" style="128" bestFit="1" customWidth="1"/>
    <col min="15877" max="15877" width="5.7109375" style="128" bestFit="1" customWidth="1"/>
    <col min="15878" max="15878" width="5.42578125" style="128" bestFit="1" customWidth="1"/>
    <col min="15879" max="15879" width="5.7109375" style="128" bestFit="1" customWidth="1"/>
    <col min="15880" max="15880" width="5.42578125" style="128" bestFit="1" customWidth="1"/>
    <col min="15881" max="15881" width="5.140625" style="128" bestFit="1" customWidth="1"/>
    <col min="15882" max="15882" width="5.42578125" style="128" bestFit="1" customWidth="1"/>
    <col min="15883" max="15883" width="10.85546875" style="128" bestFit="1" customWidth="1"/>
    <col min="15884" max="15884" width="4.85546875" style="128" customWidth="1"/>
    <col min="15885" max="15885" width="5.5703125" style="128" customWidth="1"/>
    <col min="15886" max="15886" width="3.42578125" style="128" bestFit="1" customWidth="1"/>
    <col min="15887" max="15887" width="6.28515625" style="128" customWidth="1"/>
    <col min="15888" max="15888" width="6.5703125" style="128" customWidth="1"/>
    <col min="15889" max="16126" width="9.140625" style="128"/>
    <col min="16127" max="16127" width="7.140625" style="128" bestFit="1" customWidth="1"/>
    <col min="16128" max="16128" width="9.85546875" style="128" customWidth="1"/>
    <col min="16129" max="16129" width="9" style="128" customWidth="1"/>
    <col min="16130" max="16130" width="10" style="128" bestFit="1" customWidth="1"/>
    <col min="16131" max="16131" width="5.140625" style="128" bestFit="1" customWidth="1"/>
    <col min="16132" max="16132" width="5.42578125" style="128" bestFit="1" customWidth="1"/>
    <col min="16133" max="16133" width="5.7109375" style="128" bestFit="1" customWidth="1"/>
    <col min="16134" max="16134" width="5.42578125" style="128" bestFit="1" customWidth="1"/>
    <col min="16135" max="16135" width="5.7109375" style="128" bestFit="1" customWidth="1"/>
    <col min="16136" max="16136" width="5.42578125" style="128" bestFit="1" customWidth="1"/>
    <col min="16137" max="16137" width="5.140625" style="128" bestFit="1" customWidth="1"/>
    <col min="16138" max="16138" width="5.42578125" style="128" bestFit="1" customWidth="1"/>
    <col min="16139" max="16139" width="10.85546875" style="128" bestFit="1" customWidth="1"/>
    <col min="16140" max="16140" width="4.85546875" style="128" customWidth="1"/>
    <col min="16141" max="16141" width="5.5703125" style="128" customWidth="1"/>
    <col min="16142" max="16142" width="3.42578125" style="128" bestFit="1" customWidth="1"/>
    <col min="16143" max="16143" width="6.28515625" style="128" customWidth="1"/>
    <col min="16144" max="16144" width="6.5703125" style="128" customWidth="1"/>
    <col min="16145" max="16384" width="9.140625" style="128"/>
  </cols>
  <sheetData>
    <row r="1" spans="1:15" ht="21.75" customHeight="1" x14ac:dyDescent="0.45">
      <c r="A1" s="125" t="s">
        <v>153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s="132" customFormat="1" ht="21.75" customHeight="1" x14ac:dyDescent="0.55000000000000004">
      <c r="A2" s="129" t="s">
        <v>154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ht="21.75" customHeight="1" x14ac:dyDescent="0.4">
      <c r="A3" s="133" t="s">
        <v>155</v>
      </c>
      <c r="B3" s="134" t="s">
        <v>156</v>
      </c>
      <c r="C3" s="135" t="s">
        <v>157</v>
      </c>
      <c r="D3" s="136"/>
      <c r="E3" s="136"/>
      <c r="F3" s="136"/>
      <c r="G3" s="136"/>
      <c r="H3" s="136"/>
      <c r="I3" s="136"/>
      <c r="J3" s="136"/>
      <c r="K3" s="136"/>
      <c r="L3" s="137" t="s">
        <v>34</v>
      </c>
      <c r="M3" s="137"/>
      <c r="N3" s="137"/>
      <c r="O3" s="137"/>
    </row>
    <row r="4" spans="1:15" ht="21.75" customHeight="1" x14ac:dyDescent="0.4">
      <c r="A4" s="138"/>
      <c r="B4" s="139" t="s">
        <v>158</v>
      </c>
      <c r="C4" s="140">
        <v>4</v>
      </c>
      <c r="D4" s="141">
        <v>3.5</v>
      </c>
      <c r="E4" s="142">
        <v>3</v>
      </c>
      <c r="F4" s="141">
        <v>2.5</v>
      </c>
      <c r="G4" s="142">
        <v>2</v>
      </c>
      <c r="H4" s="141">
        <v>1.5</v>
      </c>
      <c r="I4" s="142">
        <v>1</v>
      </c>
      <c r="J4" s="141" t="s">
        <v>159</v>
      </c>
      <c r="K4" s="143" t="s">
        <v>160</v>
      </c>
      <c r="L4" s="144" t="s">
        <v>161</v>
      </c>
      <c r="M4" s="144" t="s">
        <v>162</v>
      </c>
      <c r="N4" s="145" t="s">
        <v>163</v>
      </c>
      <c r="O4" s="145" t="s">
        <v>164</v>
      </c>
    </row>
    <row r="5" spans="1:15" ht="21.75" customHeight="1" x14ac:dyDescent="0.4">
      <c r="A5" s="146"/>
      <c r="B5" s="147" t="s">
        <v>165</v>
      </c>
      <c r="C5" s="148" t="s">
        <v>166</v>
      </c>
      <c r="D5" s="149" t="s">
        <v>167</v>
      </c>
      <c r="E5" s="148" t="s">
        <v>168</v>
      </c>
      <c r="F5" s="149" t="s">
        <v>169</v>
      </c>
      <c r="G5" s="148" t="s">
        <v>170</v>
      </c>
      <c r="H5" s="149" t="s">
        <v>171</v>
      </c>
      <c r="I5" s="148" t="s">
        <v>172</v>
      </c>
      <c r="J5" s="150" t="s">
        <v>173</v>
      </c>
      <c r="K5" s="151"/>
      <c r="L5" s="152" t="s">
        <v>174</v>
      </c>
      <c r="M5" s="152" t="s">
        <v>174</v>
      </c>
      <c r="N5" s="153"/>
      <c r="O5" s="153"/>
    </row>
    <row r="6" spans="1:15" ht="21.75" customHeight="1" x14ac:dyDescent="0.4">
      <c r="A6" s="154" t="str">
        <f>'[1]91ภาษาไทย2563'!A5:J5</f>
        <v>วิชาภาษาไทย (91)</v>
      </c>
      <c r="B6" s="155">
        <f>'[1]91ภาษาไทย2563'!H17</f>
        <v>464</v>
      </c>
      <c r="C6" s="156">
        <f>'[1]91ภาษาไทย2563'!H8</f>
        <v>7</v>
      </c>
      <c r="D6" s="156">
        <f>'[1]91ภาษาไทย2563'!H9</f>
        <v>108</v>
      </c>
      <c r="E6" s="156">
        <f>'[1]91ภาษาไทย2563'!H10</f>
        <v>153</v>
      </c>
      <c r="F6" s="156">
        <f>'[1]91ภาษาไทย2563'!H11</f>
        <v>113</v>
      </c>
      <c r="G6" s="156">
        <f>'[1]91ภาษาไทย2563'!H12</f>
        <v>39</v>
      </c>
      <c r="H6" s="156">
        <f>'[1]91ภาษาไทย2563'!H13</f>
        <v>27</v>
      </c>
      <c r="I6" s="156">
        <f>'[1]91ภาษาไทย2563'!H14</f>
        <v>2</v>
      </c>
      <c r="J6" s="156">
        <f>'[1]91ภาษาไทย2563'!H15</f>
        <v>0</v>
      </c>
      <c r="K6" s="156">
        <f>'[1]91ภาษาไทย2563'!H16</f>
        <v>15</v>
      </c>
      <c r="L6" s="157">
        <f>'[1]91ภาษาไทย2563'!$H18</f>
        <v>64.732739420935417</v>
      </c>
      <c r="M6" s="157">
        <f>'[1]91ภาษาไทย2563'!H19</f>
        <v>2.8240534521158129</v>
      </c>
      <c r="N6" s="157">
        <f>'[1]91ภาษาไทย2563'!H20</f>
        <v>14.884632890114048</v>
      </c>
      <c r="O6" s="157">
        <f>'[1]91ภาษาไทย2563'!H21</f>
        <v>221.55229627346489</v>
      </c>
    </row>
    <row r="7" spans="1:15" ht="21.75" customHeight="1" x14ac:dyDescent="0.4">
      <c r="A7" s="154" t="str">
        <f>'[1]93ภาษาอังกฤษ2563'!A5:J5</f>
        <v>วิชาภาษาอังกฤษ (93)</v>
      </c>
      <c r="B7" s="155">
        <f>'[1]93ภาษาอังกฤษ2563'!H17</f>
        <v>464</v>
      </c>
      <c r="C7" s="156">
        <f>'[1]93ภาษาอังกฤษ2563'!H8</f>
        <v>2</v>
      </c>
      <c r="D7" s="156">
        <f>'[1]93ภาษาอังกฤษ2563'!H9</f>
        <v>7</v>
      </c>
      <c r="E7" s="156">
        <f>'[1]93ภาษาอังกฤษ2563'!H10</f>
        <v>41</v>
      </c>
      <c r="F7" s="156">
        <f>'[1]93ภาษาอังกฤษ2563'!H11</f>
        <v>93</v>
      </c>
      <c r="G7" s="156">
        <f>'[1]93ภาษาอังกฤษ2563'!H12</f>
        <v>131</v>
      </c>
      <c r="H7" s="156">
        <f>'[1]93ภาษาอังกฤษ2563'!H13</f>
        <v>139</v>
      </c>
      <c r="I7" s="156">
        <f>'[1]93ภาษาอังกฤษ2563'!H14</f>
        <v>21</v>
      </c>
      <c r="J7" s="156">
        <f>'[1]93ภาษาอังกฤษ2563'!H15</f>
        <v>0</v>
      </c>
      <c r="K7" s="156">
        <f>'[1]93ภาษาอังกฤษ2563'!H16</f>
        <v>30</v>
      </c>
      <c r="L7" s="157">
        <f>'[1]93ภาษาอังกฤษ2563'!H18</f>
        <v>40.426267281105993</v>
      </c>
      <c r="M7" s="157">
        <f>'[1]93ภาษาอังกฤษ2563'!H19</f>
        <v>2.0264976958525347</v>
      </c>
      <c r="N7" s="157">
        <f>'[1]93ภาษาอังกฤษ2563'!H20</f>
        <v>14.587962115748741</v>
      </c>
      <c r="O7" s="157">
        <f>'[1]93ภาษาอังกฤษ2563'!H21</f>
        <v>212.8086386905205</v>
      </c>
    </row>
    <row r="8" spans="1:15" ht="21.75" customHeight="1" x14ac:dyDescent="0.4">
      <c r="A8" s="154" t="str">
        <f>'[1]94คณิตศาสตร์2563'!A5:J5</f>
        <v>วิชาคณิตศาสตร์ (94)</v>
      </c>
      <c r="B8" s="155">
        <f>'[1]94คณิตศาสตร์2563'!H17</f>
        <v>464</v>
      </c>
      <c r="C8" s="156">
        <f>'[1]94คณิตศาสตร์2563'!H8</f>
        <v>0</v>
      </c>
      <c r="D8" s="156">
        <f>'[1]94คณิตศาสตร์2563'!H9</f>
        <v>8</v>
      </c>
      <c r="E8" s="156">
        <f>'[1]94คณิตศาสตร์2563'!H10</f>
        <v>44</v>
      </c>
      <c r="F8" s="156">
        <f>'[1]94คณิตศาสตร์2563'!H11</f>
        <v>57</v>
      </c>
      <c r="G8" s="156">
        <f>'[1]94คณิตศาสตร์2563'!H12</f>
        <v>165</v>
      </c>
      <c r="H8" s="156">
        <f>'[1]94คณิตศาสตร์2563'!H13</f>
        <v>158</v>
      </c>
      <c r="I8" s="156">
        <f>'[1]94คณิตศาสตร์2563'!H14</f>
        <v>13</v>
      </c>
      <c r="J8" s="156">
        <f>'[1]94คณิตศาสตร์2563'!H15</f>
        <v>3</v>
      </c>
      <c r="K8" s="156">
        <f>'[1]94คณิตศาสตร์2563'!H16</f>
        <v>16</v>
      </c>
      <c r="L8" s="157">
        <f>'[1]94คณิตศาสตร์2563'!H18</f>
        <v>32.419642857142854</v>
      </c>
      <c r="M8" s="157">
        <f>'[1]94คณิตศาสตร์2563'!H19</f>
        <v>1.9698660714285714</v>
      </c>
      <c r="N8" s="157">
        <f>'[1]94คณิตศาสตร์2563'!H20</f>
        <v>15.311903160471386</v>
      </c>
      <c r="O8" s="157">
        <f>'[1]94คณิตศาสตร์2563'!H21</f>
        <v>234.45437839565361</v>
      </c>
    </row>
    <row r="9" spans="1:15" ht="21.75" customHeight="1" x14ac:dyDescent="0.4">
      <c r="A9" s="154" t="str">
        <f>'[1]95วิทยาศาสตร์2563'!A5:J5</f>
        <v>วิชาวิทยาศาสตร์ (95)</v>
      </c>
      <c r="B9" s="155">
        <f>'[1]95วิทยาศาสตร์2563'!H17</f>
        <v>464</v>
      </c>
      <c r="C9" s="156">
        <f>'[1]95วิทยาศาสตร์2563'!H8</f>
        <v>0</v>
      </c>
      <c r="D9" s="156">
        <f>'[1]95วิทยาศาสตร์2563'!H9</f>
        <v>1</v>
      </c>
      <c r="E9" s="156">
        <f>'[1]95วิทยาศาสตร์2563'!H10</f>
        <v>9</v>
      </c>
      <c r="F9" s="156">
        <f>'[1]95วิทยาศาสตร์2563'!H11</f>
        <v>51</v>
      </c>
      <c r="G9" s="156">
        <f>'[1]95วิทยาศาสตร์2563'!H12</f>
        <v>175</v>
      </c>
      <c r="H9" s="156">
        <f>'[1]95วิทยาศาสตร์2563'!H13</f>
        <v>180</v>
      </c>
      <c r="I9" s="156">
        <f>'[1]95วิทยาศาสตร์2563'!H14</f>
        <v>17</v>
      </c>
      <c r="J9" s="156">
        <f>'[1]95วิทยาศาสตร์2563'!H15</f>
        <v>1</v>
      </c>
      <c r="K9" s="156">
        <f>'[1]95วิทยาศาสตร์2563'!H16</f>
        <v>30</v>
      </c>
      <c r="L9" s="157">
        <f>'[1]95วิทยาศาสตร์2563'!H18</f>
        <v>35.729493087557614</v>
      </c>
      <c r="M9" s="157">
        <f>'[1]95วิทยาศาสตร์2563'!H19</f>
        <v>1.8317972350230414</v>
      </c>
      <c r="N9" s="157">
        <f>'[1]95วิทยาศาสตร์2563'!H20</f>
        <v>10.005269107030987</v>
      </c>
      <c r="O9" s="157">
        <f>'[1]95วิทยาศาสตร์2563'!H21</f>
        <v>100.10540990410863</v>
      </c>
    </row>
    <row r="10" spans="1:15" ht="21.75" customHeight="1" x14ac:dyDescent="0.45">
      <c r="A10" s="158" t="s">
        <v>175</v>
      </c>
      <c r="B10" s="158">
        <f t="shared" ref="B10:K10" si="0">SUM(B6:B9)</f>
        <v>1856</v>
      </c>
      <c r="C10" s="159">
        <f t="shared" si="0"/>
        <v>9</v>
      </c>
      <c r="D10" s="159">
        <f t="shared" si="0"/>
        <v>124</v>
      </c>
      <c r="E10" s="159">
        <f t="shared" si="0"/>
        <v>247</v>
      </c>
      <c r="F10" s="159">
        <f t="shared" si="0"/>
        <v>314</v>
      </c>
      <c r="G10" s="159">
        <f t="shared" si="0"/>
        <v>510</v>
      </c>
      <c r="H10" s="159">
        <f t="shared" si="0"/>
        <v>504</v>
      </c>
      <c r="I10" s="159">
        <f t="shared" si="0"/>
        <v>53</v>
      </c>
      <c r="J10" s="159">
        <f t="shared" si="0"/>
        <v>4</v>
      </c>
      <c r="K10" s="159">
        <f t="shared" si="0"/>
        <v>91</v>
      </c>
      <c r="L10" s="160">
        <f>AVERAGE(L6:L9)</f>
        <v>43.327035661685471</v>
      </c>
      <c r="M10" s="160">
        <f>AVERAGE(M6:M9)</f>
        <v>2.16305361360499</v>
      </c>
      <c r="N10" s="161">
        <f>AVERAGE(N6:N9)</f>
        <v>13.697441818341289</v>
      </c>
      <c r="O10" s="161">
        <f>AVERAGE(O6:O9)</f>
        <v>192.23018081593693</v>
      </c>
    </row>
    <row r="11" spans="1:15" ht="21.75" customHeight="1" x14ac:dyDescent="0.45">
      <c r="A11" s="158" t="s">
        <v>176</v>
      </c>
      <c r="B11" s="162">
        <f>C11+D11+E11+F11+G11+H11+I11+J11+K11</f>
        <v>100.00000000000001</v>
      </c>
      <c r="C11" s="162">
        <f t="shared" ref="C11:K11" si="1">C10*100/$B10</f>
        <v>0.48491379310344829</v>
      </c>
      <c r="D11" s="162">
        <f t="shared" si="1"/>
        <v>6.681034482758621</v>
      </c>
      <c r="E11" s="162">
        <f t="shared" si="1"/>
        <v>13.308189655172415</v>
      </c>
      <c r="F11" s="162">
        <f t="shared" si="1"/>
        <v>16.918103448275861</v>
      </c>
      <c r="G11" s="162">
        <f t="shared" si="1"/>
        <v>27.478448275862068</v>
      </c>
      <c r="H11" s="162">
        <f t="shared" si="1"/>
        <v>27.155172413793103</v>
      </c>
      <c r="I11" s="162">
        <f t="shared" si="1"/>
        <v>2.8556034482758621</v>
      </c>
      <c r="J11" s="162">
        <f t="shared" si="1"/>
        <v>0.21551724137931033</v>
      </c>
      <c r="K11" s="162">
        <f t="shared" si="1"/>
        <v>4.9030172413793105</v>
      </c>
      <c r="L11" s="163"/>
      <c r="M11" s="163"/>
      <c r="N11" s="164"/>
      <c r="O11" s="164"/>
    </row>
    <row r="12" spans="1:15" ht="21.75" customHeight="1" x14ac:dyDescent="0.45">
      <c r="A12" s="165" t="s">
        <v>177</v>
      </c>
      <c r="B12" s="166"/>
      <c r="C12" s="162">
        <f>C11</f>
        <v>0.48491379310344829</v>
      </c>
      <c r="D12" s="162">
        <f>C11+D11</f>
        <v>7.1659482758620694</v>
      </c>
      <c r="E12" s="162">
        <f>D12+E11</f>
        <v>20.474137931034484</v>
      </c>
      <c r="F12" s="162">
        <f>E12+F11</f>
        <v>37.392241379310349</v>
      </c>
      <c r="G12" s="162">
        <f>F12+G11</f>
        <v>64.870689655172413</v>
      </c>
      <c r="H12" s="162">
        <f>G12+H11</f>
        <v>92.025862068965523</v>
      </c>
      <c r="I12" s="162">
        <f>H12+I11</f>
        <v>94.881465517241381</v>
      </c>
      <c r="J12" s="162">
        <f t="shared" ref="J12:K12" si="2">I12+J11</f>
        <v>95.096982758620697</v>
      </c>
      <c r="K12" s="162">
        <f t="shared" si="2"/>
        <v>100.00000000000001</v>
      </c>
      <c r="L12" s="167"/>
      <c r="M12" s="167"/>
      <c r="N12" s="168"/>
      <c r="O12" s="168"/>
    </row>
    <row r="13" spans="1:15" ht="21.75" customHeight="1" x14ac:dyDescent="0.5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1"/>
      <c r="M13" s="171"/>
      <c r="N13" s="168"/>
      <c r="O13" s="168"/>
    </row>
    <row r="14" spans="1:15" ht="21.75" customHeight="1" x14ac:dyDescent="0.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71"/>
      <c r="N14" s="168"/>
      <c r="O14" s="168"/>
    </row>
    <row r="15" spans="1:15" ht="21.75" customHeight="1" x14ac:dyDescent="0.5">
      <c r="A15" s="172" t="s">
        <v>178</v>
      </c>
      <c r="B15" s="173"/>
      <c r="C15" s="173"/>
      <c r="D15" s="173"/>
      <c r="E15" s="173"/>
      <c r="F15" s="173"/>
      <c r="G15" s="174"/>
      <c r="H15" s="170"/>
      <c r="I15" s="170"/>
      <c r="J15" s="170"/>
      <c r="K15" s="170"/>
      <c r="L15" s="171"/>
      <c r="M15" s="171"/>
      <c r="N15" s="168"/>
      <c r="O15" s="168"/>
    </row>
    <row r="16" spans="1:15" ht="21.75" customHeight="1" x14ac:dyDescent="0.5">
      <c r="A16" s="175" t="s">
        <v>179</v>
      </c>
      <c r="B16" s="176"/>
      <c r="C16" s="176"/>
      <c r="D16" s="176"/>
      <c r="E16" s="176"/>
      <c r="F16" s="176"/>
      <c r="G16" s="177"/>
      <c r="H16" s="170"/>
      <c r="I16" s="170"/>
      <c r="J16" s="170"/>
      <c r="K16" s="170"/>
      <c r="L16" s="171"/>
      <c r="M16" s="171"/>
      <c r="N16" s="168"/>
      <c r="O16" s="168"/>
    </row>
    <row r="17" spans="1:15" ht="21.75" customHeight="1" x14ac:dyDescent="0.5">
      <c r="A17" s="178" t="s">
        <v>180</v>
      </c>
      <c r="B17" s="178"/>
      <c r="C17" s="178"/>
      <c r="D17" s="178"/>
      <c r="E17" s="178"/>
      <c r="F17" s="179" t="s">
        <v>181</v>
      </c>
      <c r="G17" s="180"/>
      <c r="H17" s="170"/>
      <c r="I17" s="170"/>
      <c r="J17" s="170"/>
      <c r="K17" s="170"/>
      <c r="L17" s="171"/>
      <c r="M17" s="171"/>
      <c r="N17" s="168"/>
      <c r="O17" s="168"/>
    </row>
    <row r="18" spans="1:15" ht="21.75" customHeight="1" x14ac:dyDescent="0.5">
      <c r="A18" s="181" t="s">
        <v>155</v>
      </c>
      <c r="B18" s="182" t="s">
        <v>182</v>
      </c>
      <c r="C18" s="183"/>
      <c r="D18" s="183"/>
      <c r="E18" s="184"/>
      <c r="F18" s="185"/>
      <c r="G18" s="186"/>
      <c r="H18" s="170"/>
      <c r="I18" s="170"/>
      <c r="J18" s="170"/>
      <c r="K18" s="170"/>
      <c r="L18" s="171"/>
      <c r="M18" s="171"/>
      <c r="N18" s="168"/>
      <c r="O18" s="168"/>
    </row>
    <row r="19" spans="1:15" ht="21.75" customHeight="1" x14ac:dyDescent="0.5">
      <c r="A19" s="187"/>
      <c r="B19" s="182" t="s">
        <v>183</v>
      </c>
      <c r="C19" s="184"/>
      <c r="D19" s="182" t="s">
        <v>184</v>
      </c>
      <c r="E19" s="184"/>
      <c r="F19" s="182" t="s">
        <v>185</v>
      </c>
      <c r="G19" s="184"/>
      <c r="H19" s="170"/>
      <c r="I19" s="170"/>
      <c r="J19" s="170"/>
      <c r="K19" s="170"/>
      <c r="L19" s="171"/>
      <c r="M19" s="171"/>
      <c r="N19" s="168"/>
      <c r="O19" s="168"/>
    </row>
    <row r="20" spans="1:15" ht="21.75" customHeight="1" x14ac:dyDescent="0.5">
      <c r="A20" s="188"/>
      <c r="B20" s="189" t="s">
        <v>186</v>
      </c>
      <c r="C20" s="189" t="s">
        <v>187</v>
      </c>
      <c r="D20" s="189" t="s">
        <v>186</v>
      </c>
      <c r="E20" s="189" t="s">
        <v>187</v>
      </c>
      <c r="F20" s="189" t="s">
        <v>186</v>
      </c>
      <c r="G20" s="189" t="s">
        <v>187</v>
      </c>
      <c r="H20" s="170"/>
      <c r="I20" s="170"/>
      <c r="J20" s="170"/>
      <c r="K20" s="170"/>
      <c r="L20" s="171"/>
      <c r="M20" s="171"/>
      <c r="N20" s="168"/>
      <c r="O20" s="168"/>
    </row>
    <row r="21" spans="1:15" ht="21.75" customHeight="1" x14ac:dyDescent="0.5">
      <c r="A21" s="190" t="str">
        <f>A6</f>
        <v>วิชาภาษาไทย (91)</v>
      </c>
      <c r="B21" s="189">
        <f>'[1]91ภาษาไทย2563'!I37</f>
        <v>254</v>
      </c>
      <c r="C21" s="191">
        <f>'[1]91ภาษาไทย2563'!J37</f>
        <v>54.741379310344826</v>
      </c>
      <c r="D21" s="189">
        <f>'[1]91ภาษาไทย2563'!I38</f>
        <v>351</v>
      </c>
      <c r="E21" s="191">
        <f>'[1]91ภาษาไทย2563'!J38</f>
        <v>75.646551724137936</v>
      </c>
      <c r="F21" s="192">
        <f>'[1]91ภาษาไทย2563'!I41</f>
        <v>387</v>
      </c>
      <c r="G21" s="193">
        <f>'[1]91ภาษาไทย2563'!J41</f>
        <v>83.40517241379311</v>
      </c>
      <c r="H21" s="170"/>
      <c r="I21" s="170"/>
      <c r="J21" s="170"/>
      <c r="K21" s="170"/>
      <c r="L21" s="171"/>
      <c r="M21" s="171"/>
      <c r="N21" s="168"/>
      <c r="O21" s="168"/>
    </row>
    <row r="22" spans="1:15" ht="21.75" customHeight="1" x14ac:dyDescent="0.5">
      <c r="A22" s="190" t="str">
        <f t="shared" ref="A22:A24" si="3">A7</f>
        <v>วิชาภาษาอังกฤษ (93)</v>
      </c>
      <c r="B22" s="189">
        <f>'[1]93ภาษาอังกฤษ2563'!I37</f>
        <v>188</v>
      </c>
      <c r="C22" s="191">
        <f>'[1]93ภาษาอังกฤษ2563'!J37</f>
        <v>40.517241379310342</v>
      </c>
      <c r="D22" s="189">
        <f>'[1]93ภาษาอังกฤษ2563'!I38</f>
        <v>274</v>
      </c>
      <c r="E22" s="191">
        <f>'[1]93ภาษาอังกฤษ2563'!J38</f>
        <v>59.051724137931032</v>
      </c>
      <c r="F22" s="192">
        <f>'[1]93ภาษาอังกฤษ2563'!I41</f>
        <v>111</v>
      </c>
      <c r="G22" s="193">
        <f>'[1]93ภาษาอังกฤษ2563'!J41</f>
        <v>23.922413793103448</v>
      </c>
      <c r="H22" s="170"/>
      <c r="I22" s="170"/>
      <c r="J22" s="170"/>
      <c r="K22" s="170"/>
      <c r="L22" s="171"/>
      <c r="M22" s="171"/>
      <c r="N22" s="168"/>
      <c r="O22" s="168"/>
    </row>
    <row r="23" spans="1:15" ht="21.75" customHeight="1" x14ac:dyDescent="0.5">
      <c r="A23" s="190" t="str">
        <f t="shared" si="3"/>
        <v>วิชาคณิตศาสตร์ (94)</v>
      </c>
      <c r="B23" s="189">
        <f>'[1]94คณิตศาสตร์2563'!I37</f>
        <v>170</v>
      </c>
      <c r="C23" s="191">
        <f>'[1]94คณิตศาสตร์2563'!J37</f>
        <v>36.637931034482762</v>
      </c>
      <c r="D23" s="189">
        <f>'[1]94คณิตศาสตร์2563'!I38</f>
        <v>274</v>
      </c>
      <c r="E23" s="191">
        <f>'[1]94คณิตศาสตร์2563'!J38</f>
        <v>59.051724137931032</v>
      </c>
      <c r="F23" s="192">
        <f>'[1]94คณิตศาสตร์2563'!I41</f>
        <v>65</v>
      </c>
      <c r="G23" s="193">
        <f>'[1]94คณิตศาสตร์2563'!J41</f>
        <v>14.008620689655173</v>
      </c>
      <c r="H23" s="170"/>
      <c r="I23" s="170"/>
      <c r="J23" s="170"/>
      <c r="K23" s="170"/>
      <c r="L23" s="171"/>
      <c r="M23" s="171"/>
      <c r="N23" s="168"/>
      <c r="O23" s="168"/>
    </row>
    <row r="24" spans="1:15" ht="21.75" customHeight="1" x14ac:dyDescent="0.5">
      <c r="A24" s="190" t="str">
        <f t="shared" si="3"/>
        <v>วิชาวิทยาศาสตร์ (95)</v>
      </c>
      <c r="B24" s="189">
        <f>'[1]95วิทยาศาสตร์2563'!I37</f>
        <v>200</v>
      </c>
      <c r="C24" s="191">
        <f>'[1]95วิทยาศาสตร์2563'!J37</f>
        <v>43.103448275862071</v>
      </c>
      <c r="D24" s="189">
        <f>'[1]95วิทยาศาสตร์2563'!I38</f>
        <v>296</v>
      </c>
      <c r="E24" s="191">
        <f>'[1]95วิทยาศาสตร์2563'!J38</f>
        <v>63.793103448275865</v>
      </c>
      <c r="F24" s="192">
        <f>'[1]95วิทยาศาสตร์2563'!I41</f>
        <v>44</v>
      </c>
      <c r="G24" s="193">
        <f>'[1]95วิทยาศาสตร์2563'!J41</f>
        <v>9.4827586206896548</v>
      </c>
      <c r="H24" s="170"/>
      <c r="I24" s="170"/>
      <c r="J24" s="170"/>
      <c r="K24" s="170"/>
      <c r="L24" s="171"/>
      <c r="M24" s="171"/>
      <c r="N24" s="168"/>
      <c r="O24" s="168"/>
    </row>
    <row r="25" spans="1:15" ht="21.75" customHeight="1" x14ac:dyDescent="0.5">
      <c r="A25" s="189" t="s">
        <v>174</v>
      </c>
      <c r="B25" s="189">
        <f>AVERAGE(B21:B24)</f>
        <v>203</v>
      </c>
      <c r="C25" s="191">
        <f>AVERAGE(C21:C24)</f>
        <v>43.75</v>
      </c>
      <c r="D25" s="189">
        <f>AVERAGE(D21:D24)</f>
        <v>298.75</v>
      </c>
      <c r="E25" s="191">
        <f>AVERAGE(E21:E24)</f>
        <v>64.385775862068968</v>
      </c>
      <c r="F25" s="194">
        <f t="shared" ref="F25:G25" si="4">AVERAGE(F21:F24)</f>
        <v>151.75</v>
      </c>
      <c r="G25" s="191">
        <f t="shared" si="4"/>
        <v>32.704741379310349</v>
      </c>
      <c r="H25" s="170"/>
      <c r="I25" s="170"/>
      <c r="J25" s="170"/>
      <c r="K25" s="170"/>
      <c r="L25" s="171"/>
      <c r="M25" s="171"/>
      <c r="N25" s="168"/>
      <c r="O25" s="168"/>
    </row>
    <row r="26" spans="1:15" ht="21.75" customHeight="1" x14ac:dyDescent="0.5">
      <c r="A26" s="195"/>
      <c r="B26" s="195"/>
      <c r="C26" s="196"/>
      <c r="D26" s="195"/>
      <c r="E26" s="196"/>
      <c r="F26" s="196"/>
      <c r="G26" s="196"/>
      <c r="H26" s="170"/>
      <c r="I26" s="170"/>
      <c r="J26" s="170"/>
      <c r="K26" s="170"/>
      <c r="L26" s="171"/>
      <c r="M26" s="171"/>
      <c r="N26" s="168"/>
      <c r="O26" s="168"/>
    </row>
    <row r="27" spans="1:15" ht="21.75" customHeight="1" x14ac:dyDescent="0.5">
      <c r="A27" s="195"/>
      <c r="B27" s="195"/>
      <c r="C27" s="196"/>
      <c r="D27" s="195"/>
      <c r="E27" s="196"/>
      <c r="F27" s="196"/>
      <c r="G27" s="196"/>
      <c r="H27" s="170"/>
      <c r="I27" s="170"/>
      <c r="J27" s="170"/>
      <c r="K27" s="170"/>
      <c r="L27" s="171"/>
      <c r="M27" s="171"/>
      <c r="N27" s="168"/>
      <c r="O27" s="168"/>
    </row>
    <row r="28" spans="1:15" ht="21.75" customHeight="1" x14ac:dyDescent="0.5">
      <c r="A28" s="195"/>
      <c r="B28" s="195"/>
      <c r="C28" s="196"/>
      <c r="D28" s="195"/>
      <c r="E28" s="196"/>
      <c r="F28" s="196"/>
      <c r="G28" s="196"/>
      <c r="H28" s="170"/>
      <c r="I28" s="170"/>
      <c r="J28" s="170"/>
      <c r="K28" s="170"/>
      <c r="L28" s="171"/>
      <c r="M28" s="171"/>
      <c r="N28" s="168"/>
      <c r="O28" s="168"/>
    </row>
    <row r="29" spans="1:15" ht="21.75" customHeight="1" x14ac:dyDescent="0.5">
      <c r="A29" s="195"/>
      <c r="B29" s="195"/>
      <c r="C29" s="196"/>
      <c r="D29" s="195"/>
      <c r="E29" s="196"/>
      <c r="F29" s="196"/>
      <c r="G29" s="196"/>
      <c r="H29" s="170"/>
      <c r="I29" s="170"/>
      <c r="J29" s="170"/>
      <c r="K29" s="170"/>
      <c r="L29" s="171"/>
      <c r="M29" s="171"/>
      <c r="N29" s="168"/>
      <c r="O29" s="168"/>
    </row>
    <row r="30" spans="1:15" ht="21.75" customHeight="1" x14ac:dyDescent="0.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1"/>
      <c r="M30" s="171"/>
      <c r="N30" s="168"/>
      <c r="O30" s="168"/>
    </row>
    <row r="31" spans="1:15" ht="21.75" customHeight="1" x14ac:dyDescent="0.4">
      <c r="G31" s="197"/>
      <c r="L31" s="128"/>
    </row>
    <row r="33" spans="2:12" ht="21.75" customHeight="1" x14ac:dyDescent="0.4">
      <c r="H33" s="128"/>
      <c r="I33" s="128"/>
      <c r="J33" s="128"/>
      <c r="K33" s="128"/>
      <c r="L33" s="128"/>
    </row>
    <row r="34" spans="2:12" ht="21.75" customHeight="1" x14ac:dyDescent="0.4">
      <c r="H34" s="128"/>
      <c r="I34" s="128"/>
      <c r="J34" s="128"/>
      <c r="K34" s="128"/>
      <c r="L34" s="128"/>
    </row>
    <row r="36" spans="2:12" ht="21.75" customHeight="1" x14ac:dyDescent="0.4">
      <c r="B36" s="155" t="s">
        <v>162</v>
      </c>
      <c r="C36" s="198" t="s">
        <v>188</v>
      </c>
      <c r="D36" s="198" t="s">
        <v>189</v>
      </c>
      <c r="E36" s="198" t="s">
        <v>190</v>
      </c>
      <c r="F36" s="198" t="s">
        <v>191</v>
      </c>
      <c r="G36" s="198" t="s">
        <v>192</v>
      </c>
      <c r="H36" s="198" t="s">
        <v>193</v>
      </c>
      <c r="I36" s="198" t="s">
        <v>194</v>
      </c>
      <c r="J36" s="198" t="s">
        <v>195</v>
      </c>
      <c r="K36" s="199"/>
      <c r="L36" s="199"/>
    </row>
    <row r="37" spans="2:12" ht="21.75" customHeight="1" x14ac:dyDescent="0.4">
      <c r="B37" s="155" t="s">
        <v>187</v>
      </c>
      <c r="C37" s="200">
        <f t="shared" ref="C37:J37" si="5">C11</f>
        <v>0.48491379310344829</v>
      </c>
      <c r="D37" s="200">
        <f t="shared" si="5"/>
        <v>6.681034482758621</v>
      </c>
      <c r="E37" s="200">
        <f t="shared" si="5"/>
        <v>13.308189655172415</v>
      </c>
      <c r="F37" s="200">
        <f t="shared" si="5"/>
        <v>16.918103448275861</v>
      </c>
      <c r="G37" s="200">
        <f t="shared" si="5"/>
        <v>27.478448275862068</v>
      </c>
      <c r="H37" s="200">
        <f t="shared" si="5"/>
        <v>27.155172413793103</v>
      </c>
      <c r="I37" s="200">
        <f t="shared" si="5"/>
        <v>2.8556034482758621</v>
      </c>
      <c r="J37" s="200">
        <f t="shared" si="5"/>
        <v>0.21551724137931033</v>
      </c>
      <c r="K37" s="128"/>
      <c r="L37" s="128"/>
    </row>
    <row r="49" spans="2:12" ht="21.75" customHeight="1" x14ac:dyDescent="0.4">
      <c r="H49" s="128"/>
      <c r="I49" s="128"/>
      <c r="J49" s="128"/>
      <c r="K49" s="128"/>
      <c r="L49" s="128"/>
    </row>
    <row r="50" spans="2:12" ht="21.75" customHeight="1" x14ac:dyDescent="0.4">
      <c r="H50" s="128"/>
      <c r="I50" s="128"/>
      <c r="J50" s="128"/>
      <c r="K50" s="128"/>
      <c r="L50" s="128"/>
    </row>
    <row r="52" spans="2:12" ht="21.75" customHeight="1" x14ac:dyDescent="0.4">
      <c r="B52" s="197"/>
    </row>
    <row r="58" spans="2:12" ht="21.75" customHeight="1" x14ac:dyDescent="0.4">
      <c r="B58" s="201"/>
      <c r="C58" s="201"/>
      <c r="D58" s="201"/>
      <c r="E58" s="201"/>
    </row>
    <row r="59" spans="2:12" ht="21.75" customHeight="1" x14ac:dyDescent="0.4">
      <c r="B59" s="201"/>
      <c r="C59" s="197"/>
      <c r="D59" s="197"/>
      <c r="E59" s="197"/>
    </row>
  </sheetData>
  <sheetProtection selectLockedCells="1"/>
  <mergeCells count="22">
    <mergeCell ref="A16:G16"/>
    <mergeCell ref="A17:E17"/>
    <mergeCell ref="F17:G18"/>
    <mergeCell ref="A18:A20"/>
    <mergeCell ref="B18:E18"/>
    <mergeCell ref="B19:C19"/>
    <mergeCell ref="D19:E19"/>
    <mergeCell ref="F19:G19"/>
    <mergeCell ref="L10:L11"/>
    <mergeCell ref="M10:M11"/>
    <mergeCell ref="N10:N11"/>
    <mergeCell ref="O10:O11"/>
    <mergeCell ref="A12:B12"/>
    <mergeCell ref="A15:G15"/>
    <mergeCell ref="A1:O1"/>
    <mergeCell ref="A2:O2"/>
    <mergeCell ref="A3:A5"/>
    <mergeCell ref="C3:K3"/>
    <mergeCell ref="L3:O3"/>
    <mergeCell ref="K4:K5"/>
    <mergeCell ref="N4:N5"/>
    <mergeCell ref="O4:O5"/>
  </mergeCells>
  <pageMargins left="0.70866141732283472" right="0.70866141732283472" top="1.3385826771653544" bottom="0.15748031496062992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P13" sqref="P13"/>
    </sheetView>
  </sheetViews>
  <sheetFormatPr defaultColWidth="9.140625" defaultRowHeight="22.5" x14ac:dyDescent="0.45"/>
  <cols>
    <col min="1" max="1" width="8.5703125" style="205" bestFit="1" customWidth="1"/>
    <col min="2" max="2" width="13.42578125" style="205" bestFit="1" customWidth="1"/>
    <col min="3" max="8" width="9" style="205" bestFit="1" customWidth="1"/>
    <col min="9" max="9" width="9.85546875" style="205" bestFit="1" customWidth="1"/>
    <col min="10" max="10" width="8.85546875" style="205" bestFit="1" customWidth="1"/>
    <col min="11" max="11" width="8.5703125" style="205" bestFit="1" customWidth="1"/>
    <col min="12" max="12" width="8.85546875" style="205" bestFit="1" customWidth="1"/>
    <col min="13" max="13" width="8.5703125" style="205" bestFit="1" customWidth="1"/>
    <col min="14" max="14" width="8.85546875" style="205" bestFit="1" customWidth="1"/>
    <col min="15" max="15" width="7.5703125" style="205" bestFit="1" customWidth="1"/>
    <col min="16" max="16384" width="9.140625" style="205"/>
  </cols>
  <sheetData>
    <row r="1" spans="1:14" x14ac:dyDescent="0.45">
      <c r="A1" s="202" t="str">
        <f>'[1]ม.3 ภาษาไทย-2563'!A1:L1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x14ac:dyDescent="0.45">
      <c r="A2" s="206" t="s">
        <v>196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</row>
    <row r="3" spans="1:14" x14ac:dyDescent="0.45">
      <c r="A3" s="209" t="s">
        <v>197</v>
      </c>
      <c r="B3" s="209" t="s">
        <v>155</v>
      </c>
      <c r="C3" s="210" t="s">
        <v>198</v>
      </c>
      <c r="D3" s="211"/>
      <c r="E3" s="212" t="s">
        <v>198</v>
      </c>
      <c r="F3" s="212"/>
      <c r="G3" s="212" t="s">
        <v>198</v>
      </c>
      <c r="H3" s="212"/>
      <c r="I3" s="212" t="s">
        <v>198</v>
      </c>
      <c r="J3" s="212"/>
      <c r="K3" s="212" t="s">
        <v>198</v>
      </c>
      <c r="L3" s="212"/>
      <c r="M3" s="212" t="s">
        <v>198</v>
      </c>
      <c r="N3" s="212"/>
    </row>
    <row r="4" spans="1:14" x14ac:dyDescent="0.45">
      <c r="A4" s="209"/>
      <c r="B4" s="209"/>
      <c r="C4" s="213">
        <f>'[1]ม.3 ภาษาไทย-2563'!B6</f>
        <v>2558</v>
      </c>
      <c r="D4" s="214"/>
      <c r="E4" s="213">
        <f>'[1]ม.3 ภาษาไทย-2563'!C6</f>
        <v>2559</v>
      </c>
      <c r="F4" s="214"/>
      <c r="G4" s="213">
        <f>'[1]ม.3 ภาษาไทย-2563'!D6</f>
        <v>2560</v>
      </c>
      <c r="H4" s="214"/>
      <c r="I4" s="213">
        <f>'[1]ม.3 ภาษาไทย-2563'!E6</f>
        <v>2561</v>
      </c>
      <c r="J4" s="214"/>
      <c r="K4" s="213">
        <f>'[1]ม.3 ภาษาไทย-2563'!F6</f>
        <v>2562</v>
      </c>
      <c r="L4" s="214"/>
      <c r="M4" s="213">
        <f>'[1]ม.3 ภาษาไทย-2563'!G6</f>
        <v>2563</v>
      </c>
      <c r="N4" s="214"/>
    </row>
    <row r="5" spans="1:14" x14ac:dyDescent="0.45">
      <c r="A5" s="215"/>
      <c r="B5" s="215"/>
      <c r="C5" s="216" t="s">
        <v>184</v>
      </c>
      <c r="D5" s="216" t="s">
        <v>183</v>
      </c>
      <c r="E5" s="216" t="s">
        <v>184</v>
      </c>
      <c r="F5" s="216" t="s">
        <v>183</v>
      </c>
      <c r="G5" s="216" t="s">
        <v>184</v>
      </c>
      <c r="H5" s="216" t="s">
        <v>183</v>
      </c>
      <c r="I5" s="216" t="s">
        <v>184</v>
      </c>
      <c r="J5" s="216" t="s">
        <v>183</v>
      </c>
      <c r="K5" s="216" t="s">
        <v>184</v>
      </c>
      <c r="L5" s="216" t="s">
        <v>183</v>
      </c>
      <c r="M5" s="216" t="s">
        <v>184</v>
      </c>
      <c r="N5" s="216" t="s">
        <v>183</v>
      </c>
    </row>
    <row r="6" spans="1:14" x14ac:dyDescent="0.45">
      <c r="A6" s="217" t="s">
        <v>199</v>
      </c>
      <c r="B6" s="218" t="s">
        <v>200</v>
      </c>
      <c r="C6" s="216">
        <f>'[1]ม.3 ภาษาไทย-2563'!B48</f>
        <v>42.64</v>
      </c>
      <c r="D6" s="216">
        <f>'[1]ม.3 ภาษาไทย-2563'!B45</f>
        <v>47.94</v>
      </c>
      <c r="E6" s="216">
        <f>'[1]ม.3 ภาษาไทย-2563'!C48</f>
        <v>46.36</v>
      </c>
      <c r="F6" s="216">
        <f>'[1]ม.3 ภาษาไทย-2563'!C45</f>
        <v>55.12</v>
      </c>
      <c r="G6" s="216">
        <f>'[1]ม.3 ภาษาไทย-2563'!D48</f>
        <v>48.29</v>
      </c>
      <c r="H6" s="216">
        <f>'[1]ม.3 ภาษาไทย-2563'!D45</f>
        <v>57.7</v>
      </c>
      <c r="I6" s="216">
        <f>'[1]ม.3 ภาษาไทย-2563'!E48</f>
        <v>54.52</v>
      </c>
      <c r="J6" s="216">
        <f>'[1]ม.3 ภาษาไทย-2563'!E45</f>
        <v>67.78</v>
      </c>
      <c r="K6" s="216">
        <f>'[1]ม.3 ภาษาไทย-2563'!F48</f>
        <v>55.14</v>
      </c>
      <c r="L6" s="216">
        <f>'[1]ม.3 ภาษาไทย-2563'!F45</f>
        <v>66.61</v>
      </c>
      <c r="M6" s="216">
        <f>'[1]ม.3 ภาษาไทย-2563'!G48</f>
        <v>54.29</v>
      </c>
      <c r="N6" s="216">
        <f>'[1]ม.3 ภาษาไทย-2563'!G45</f>
        <v>64.73</v>
      </c>
    </row>
    <row r="7" spans="1:14" x14ac:dyDescent="0.45">
      <c r="A7" s="217" t="s">
        <v>201</v>
      </c>
      <c r="B7" s="218" t="s">
        <v>202</v>
      </c>
      <c r="C7" s="216">
        <f>'[1]ม.3 ภาษาอังกฤษ-2563'!B48</f>
        <v>30.62</v>
      </c>
      <c r="D7" s="216">
        <f>'[1]ม.3 ภาษาอังกฤษ-2563'!B45</f>
        <v>35.700000000000003</v>
      </c>
      <c r="E7" s="216">
        <f>'[1]ม.3 ภาษาอังกฤษ-2563'!C48</f>
        <v>31.8</v>
      </c>
      <c r="F7" s="216">
        <f>'[1]ม.3 ภาษาอังกฤษ-2563'!C45</f>
        <v>36.53</v>
      </c>
      <c r="G7" s="216">
        <f>'[1]ม.3 ภาษาอังกฤษ-2563'!D48</f>
        <v>30.45</v>
      </c>
      <c r="H7" s="216">
        <f>'[1]ม.3 ภาษาอังกฤษ-2563'!D45</f>
        <v>33.67</v>
      </c>
      <c r="I7" s="216">
        <f>'[1]ม.3 ภาษาอังกฤษ-2563'!E48</f>
        <v>29.45</v>
      </c>
      <c r="J7" s="216">
        <f>'[1]ม.3 ภาษาอังกฤษ-2563'!E45</f>
        <v>32.270000000000003</v>
      </c>
      <c r="K7" s="216">
        <f>'[1]ม.3 ภาษาอังกฤษ-2563'!F48</f>
        <v>33.25</v>
      </c>
      <c r="L7" s="216">
        <f>'[1]ม.3 ภาษาอังกฤษ-2563'!F45</f>
        <v>39.840000000000003</v>
      </c>
      <c r="M7" s="216">
        <f>'[1]ม.3 ภาษาอังกฤษ-2563'!G48</f>
        <v>34.380000000000003</v>
      </c>
      <c r="N7" s="216">
        <f>'[1]ม.3 ภาษาอังกฤษ-2563'!G45</f>
        <v>40.43</v>
      </c>
    </row>
    <row r="8" spans="1:14" x14ac:dyDescent="0.45">
      <c r="A8" s="217" t="s">
        <v>203</v>
      </c>
      <c r="B8" s="218" t="s">
        <v>204</v>
      </c>
      <c r="C8" s="216">
        <f>'[1]ม.3 คณฺตศาสตร์-2563'!B48</f>
        <v>32.4</v>
      </c>
      <c r="D8" s="216">
        <f>'[1]ม.3 คณฺตศาสตร์-2563'!B45</f>
        <v>40.94</v>
      </c>
      <c r="E8" s="216">
        <f>'[1]ม.3 คณฺตศาสตร์-2563'!C48</f>
        <v>29.31</v>
      </c>
      <c r="F8" s="216">
        <f>'[1]ม.3 คณฺตศาสตร์-2563'!C45</f>
        <v>41.72</v>
      </c>
      <c r="G8" s="216">
        <f>'[1]ม.3 คณฺตศาสตร์-2563'!D48</f>
        <v>26.3</v>
      </c>
      <c r="H8" s="216">
        <f>'[1]ม.3 คณฺตศาสตร์-2563'!D45</f>
        <v>37.549999999999997</v>
      </c>
      <c r="I8" s="216">
        <f>'[1]ม.3 คณฺตศาสตร์-2563'!E48</f>
        <v>30.04</v>
      </c>
      <c r="J8" s="216">
        <f>'[1]ม.3 คณฺตศาสตร์-2563'!E45</f>
        <v>40.1</v>
      </c>
      <c r="K8" s="216">
        <f>'[1]ม.3 คณฺตศาสตร์-2563'!F48</f>
        <v>26.73</v>
      </c>
      <c r="L8" s="216">
        <f>'[1]ม.3 คณฺตศาสตร์-2563'!F45</f>
        <v>36.82</v>
      </c>
      <c r="M8" s="216">
        <f>'[1]ม.3 คณฺตศาสตร์-2563'!G48</f>
        <v>25.46</v>
      </c>
      <c r="N8" s="216">
        <f>'[1]ม.3 คณฺตศาสตร์-2563'!G45</f>
        <v>32.42</v>
      </c>
    </row>
    <row r="9" spans="1:14" x14ac:dyDescent="0.45">
      <c r="A9" s="217" t="s">
        <v>205</v>
      </c>
      <c r="B9" s="218" t="s">
        <v>206</v>
      </c>
      <c r="C9" s="216">
        <f>'[1]ม.3 วิทยาศาสตร์-2563'!B48</f>
        <v>37.630000000000003</v>
      </c>
      <c r="D9" s="216">
        <f>'[1]ม.3 วิทยาศาสตร์-2563'!B45</f>
        <v>46.54</v>
      </c>
      <c r="E9" s="216">
        <f>'[1]ม.3 วิทยาศาสตร์-2563'!C48</f>
        <v>34.99</v>
      </c>
      <c r="F9" s="216">
        <f>'[1]ม.3 วิทยาศาสตร์-2563'!C45</f>
        <v>42.49</v>
      </c>
      <c r="G9" s="216">
        <f>'[1]ม.3 วิทยาศาสตร์-2563'!D48</f>
        <v>32.28</v>
      </c>
      <c r="H9" s="216">
        <f>'[1]ม.3 วิทยาศาสตร์-2563'!D45</f>
        <v>38.74</v>
      </c>
      <c r="I9" s="216">
        <f>'[1]ม.3 วิทยาศาสตร์-2563'!E48</f>
        <v>36.1</v>
      </c>
      <c r="J9" s="216">
        <f>'[1]ม.3 วิทยาศาสตร์-2563'!E45</f>
        <v>43.24</v>
      </c>
      <c r="K9" s="216">
        <f>'[1]ม.3 วิทยาศาสตร์-2563'!F48</f>
        <v>30.07</v>
      </c>
      <c r="L9" s="216">
        <f>'[1]ม.3 วิทยาศาสตร์-2563'!F45</f>
        <v>35.49</v>
      </c>
      <c r="M9" s="216">
        <f>'[1]ม.3 วิทยาศาสตร์-2563'!G48</f>
        <v>29.89</v>
      </c>
      <c r="N9" s="216">
        <f>'[1]ม.3 วิทยาศาสตร์-2563'!G45</f>
        <v>35.729999999999997</v>
      </c>
    </row>
    <row r="10" spans="1:14" x14ac:dyDescent="0.45">
      <c r="A10" s="219"/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x14ac:dyDescent="0.45">
      <c r="A11" s="222" t="str">
        <f>A1</f>
        <v>ตารางแสดงค่าสถิติ ผลการทดสอบระดับชาติขั้นพื้นฐาน (O-NET) ชั้นมัธยมศึกษาปีที่ 3 ปีการศึกษา 2558 - 2563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4"/>
    </row>
    <row r="12" spans="1:14" x14ac:dyDescent="0.45">
      <c r="A12" s="225" t="s">
        <v>207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</row>
    <row r="13" spans="1:14" x14ac:dyDescent="0.45">
      <c r="A13" s="228" t="s">
        <v>197</v>
      </c>
      <c r="B13" s="228" t="s">
        <v>155</v>
      </c>
      <c r="C13" s="229">
        <f>C4</f>
        <v>2558</v>
      </c>
      <c r="D13" s="211"/>
      <c r="E13" s="229">
        <f>E4</f>
        <v>2559</v>
      </c>
      <c r="F13" s="211"/>
      <c r="G13" s="229">
        <f>G4</f>
        <v>2560</v>
      </c>
      <c r="H13" s="211"/>
      <c r="I13" s="229">
        <f>I4</f>
        <v>2561</v>
      </c>
      <c r="J13" s="211"/>
      <c r="K13" s="229">
        <f>K4</f>
        <v>2562</v>
      </c>
      <c r="L13" s="211"/>
      <c r="M13" s="229">
        <f>M4</f>
        <v>2563</v>
      </c>
      <c r="N13" s="211"/>
    </row>
    <row r="14" spans="1:14" x14ac:dyDescent="0.45">
      <c r="A14" s="217" t="s">
        <v>199</v>
      </c>
      <c r="B14" s="218" t="s">
        <v>200</v>
      </c>
      <c r="C14" s="230">
        <f>D6-C6</f>
        <v>5.2999999999999972</v>
      </c>
      <c r="D14" s="230"/>
      <c r="E14" s="231">
        <f>F6-E6</f>
        <v>8.759999999999998</v>
      </c>
      <c r="F14" s="232"/>
      <c r="G14" s="231">
        <f>H6-G6</f>
        <v>9.4100000000000037</v>
      </c>
      <c r="H14" s="232"/>
      <c r="I14" s="231">
        <f>J6-I6</f>
        <v>13.259999999999998</v>
      </c>
      <c r="J14" s="232"/>
      <c r="K14" s="233">
        <f>L6-K6</f>
        <v>11.469999999999999</v>
      </c>
      <c r="L14" s="234"/>
      <c r="M14" s="233">
        <f>N6-M6</f>
        <v>10.440000000000005</v>
      </c>
      <c r="N14" s="234"/>
    </row>
    <row r="15" spans="1:14" x14ac:dyDescent="0.45">
      <c r="A15" s="217" t="s">
        <v>201</v>
      </c>
      <c r="B15" s="218" t="s">
        <v>202</v>
      </c>
      <c r="C15" s="233">
        <f>D7-C7</f>
        <v>5.0800000000000018</v>
      </c>
      <c r="D15" s="234"/>
      <c r="E15" s="231">
        <f>F7-E7</f>
        <v>4.7300000000000004</v>
      </c>
      <c r="F15" s="232"/>
      <c r="G15" s="231">
        <f>H7-G7</f>
        <v>3.2200000000000024</v>
      </c>
      <c r="H15" s="232"/>
      <c r="I15" s="231">
        <f>J7-I7</f>
        <v>2.8200000000000038</v>
      </c>
      <c r="J15" s="232"/>
      <c r="K15" s="233">
        <f>L7-K7</f>
        <v>6.5900000000000034</v>
      </c>
      <c r="L15" s="234"/>
      <c r="M15" s="233">
        <f>N7-M7</f>
        <v>6.0499999999999972</v>
      </c>
      <c r="N15" s="234"/>
    </row>
    <row r="16" spans="1:14" x14ac:dyDescent="0.45">
      <c r="A16" s="217" t="s">
        <v>203</v>
      </c>
      <c r="B16" s="218" t="s">
        <v>204</v>
      </c>
      <c r="C16" s="233">
        <f>D8-C8</f>
        <v>8.5399999999999991</v>
      </c>
      <c r="D16" s="234"/>
      <c r="E16" s="231">
        <f>F8-E8</f>
        <v>12.41</v>
      </c>
      <c r="F16" s="232"/>
      <c r="G16" s="231">
        <f>H8-G8</f>
        <v>11.249999999999996</v>
      </c>
      <c r="H16" s="232"/>
      <c r="I16" s="231">
        <f>J8-I8</f>
        <v>10.060000000000002</v>
      </c>
      <c r="J16" s="232"/>
      <c r="K16" s="233">
        <f>L8-K8</f>
        <v>10.09</v>
      </c>
      <c r="L16" s="234"/>
      <c r="M16" s="233">
        <f>N8-M8</f>
        <v>6.9600000000000009</v>
      </c>
      <c r="N16" s="234"/>
    </row>
    <row r="17" spans="1:14" x14ac:dyDescent="0.45">
      <c r="A17" s="217" t="s">
        <v>205</v>
      </c>
      <c r="B17" s="218" t="s">
        <v>206</v>
      </c>
      <c r="C17" s="233">
        <f>D9-C9</f>
        <v>8.9099999999999966</v>
      </c>
      <c r="D17" s="234"/>
      <c r="E17" s="233">
        <f>F9-E9</f>
        <v>7.5</v>
      </c>
      <c r="F17" s="234"/>
      <c r="G17" s="233">
        <f>H9-G9</f>
        <v>6.4600000000000009</v>
      </c>
      <c r="H17" s="234"/>
      <c r="I17" s="233">
        <f>J9-I9</f>
        <v>7.1400000000000006</v>
      </c>
      <c r="J17" s="234"/>
      <c r="K17" s="233">
        <f>L9-K9</f>
        <v>5.4200000000000017</v>
      </c>
      <c r="L17" s="234"/>
      <c r="M17" s="233">
        <f>N9-M9</f>
        <v>5.8399999999999963</v>
      </c>
      <c r="N17" s="234"/>
    </row>
    <row r="18" spans="1:14" ht="23.25" x14ac:dyDescent="0.45">
      <c r="A18" s="235" t="s">
        <v>208</v>
      </c>
      <c r="B18" s="236"/>
      <c r="C18" s="237">
        <f>AVERAGE(C14:D17)</f>
        <v>6.9574999999999987</v>
      </c>
      <c r="D18" s="238"/>
      <c r="E18" s="237">
        <f>AVERAGE(E14:F17)</f>
        <v>8.35</v>
      </c>
      <c r="F18" s="238"/>
      <c r="G18" s="237">
        <f>AVERAGE(G14:H17)</f>
        <v>7.5850000000000009</v>
      </c>
      <c r="H18" s="238"/>
      <c r="I18" s="237">
        <f>AVERAGE(I14:J17)</f>
        <v>8.32</v>
      </c>
      <c r="J18" s="238"/>
      <c r="K18" s="237">
        <f>AVERAGE(K14:L17)</f>
        <v>8.3925000000000018</v>
      </c>
      <c r="L18" s="238"/>
      <c r="M18" s="237">
        <f t="shared" ref="M18" si="0">AVERAGE(M14:N17)</f>
        <v>7.3224999999999998</v>
      </c>
      <c r="N18" s="238"/>
    </row>
    <row r="19" spans="1:14" ht="23.25" x14ac:dyDescent="0.5">
      <c r="A19" s="239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</row>
    <row r="20" spans="1:14" ht="23.25" x14ac:dyDescent="0.5">
      <c r="A20" s="239"/>
      <c r="B20" s="240"/>
      <c r="C20" s="241"/>
      <c r="D20" s="242"/>
      <c r="E20" s="241"/>
      <c r="F20" s="242"/>
      <c r="G20" s="241"/>
      <c r="H20" s="242"/>
      <c r="I20" s="241"/>
      <c r="J20" s="242"/>
      <c r="K20" s="241"/>
      <c r="L20" s="242"/>
      <c r="M20" s="241"/>
      <c r="N20" s="242"/>
    </row>
    <row r="21" spans="1:14" ht="23.25" x14ac:dyDescent="0.5">
      <c r="A21" s="239"/>
      <c r="B21" s="240"/>
      <c r="C21" s="241"/>
      <c r="D21" s="242"/>
      <c r="E21" s="241"/>
      <c r="F21" s="242"/>
      <c r="G21" s="241"/>
      <c r="H21" s="242"/>
      <c r="I21" s="241"/>
      <c r="J21" s="242"/>
      <c r="K21" s="241"/>
      <c r="L21" s="242"/>
      <c r="M21" s="241"/>
      <c r="N21" s="242"/>
    </row>
  </sheetData>
  <sheetProtection selectLockedCells="1"/>
  <mergeCells count="55">
    <mergeCell ref="M18:N18"/>
    <mergeCell ref="A18:B18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A11:N11"/>
    <mergeCell ref="A12:N12"/>
    <mergeCell ref="C13:D13"/>
    <mergeCell ref="E13:F13"/>
    <mergeCell ref="G13:H13"/>
    <mergeCell ref="I13:J13"/>
    <mergeCell ref="K13:L13"/>
    <mergeCell ref="M13:N13"/>
    <mergeCell ref="C4:D4"/>
    <mergeCell ref="E4:F4"/>
    <mergeCell ref="G4:H4"/>
    <mergeCell ref="I4:J4"/>
    <mergeCell ref="K4:L4"/>
    <mergeCell ref="M4:N4"/>
    <mergeCell ref="A1:N1"/>
    <mergeCell ref="A2:N2"/>
    <mergeCell ref="A3:A5"/>
    <mergeCell ref="B3:B5"/>
    <mergeCell ref="C3:D3"/>
    <mergeCell ref="E3:F3"/>
    <mergeCell ref="G3:H3"/>
    <mergeCell ref="I3:J3"/>
    <mergeCell ref="K3:L3"/>
    <mergeCell ref="M3:N3"/>
  </mergeCells>
  <pageMargins left="1.1417322834645669" right="0.39370078740157483" top="1.1811023622047245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9" sqref="I9"/>
    </sheetView>
  </sheetViews>
  <sheetFormatPr defaultColWidth="9.140625" defaultRowHeight="22.5" x14ac:dyDescent="0.45"/>
  <cols>
    <col min="1" max="1" width="18.5703125" style="5" bestFit="1" customWidth="1"/>
    <col min="2" max="7" width="11" style="5" customWidth="1"/>
    <col min="8" max="16384" width="9.140625" style="5"/>
  </cols>
  <sheetData>
    <row r="1" spans="1:7" ht="25.5" x14ac:dyDescent="0.5">
      <c r="A1" s="243" t="str">
        <f>'[1]ม.3 ภาษาไทย-2563'!A69:G69</f>
        <v>ค่าสถิติเปรียบเทียบและการพัฒนา วิชาภาษาไทย  ม. 3</v>
      </c>
      <c r="B1" s="243"/>
      <c r="C1" s="243"/>
      <c r="D1" s="243"/>
      <c r="E1" s="243"/>
      <c r="F1" s="243"/>
      <c r="G1" s="243"/>
    </row>
    <row r="2" spans="1:7" x14ac:dyDescent="0.45">
      <c r="A2" s="244" t="s">
        <v>34</v>
      </c>
      <c r="B2" s="78" t="s">
        <v>6</v>
      </c>
      <c r="C2" s="78"/>
      <c r="D2" s="78"/>
      <c r="E2" s="78"/>
      <c r="F2" s="78"/>
      <c r="G2" s="78"/>
    </row>
    <row r="3" spans="1:7" x14ac:dyDescent="0.45">
      <c r="A3" s="244"/>
      <c r="B3" s="245">
        <f>'[1]ม.3 ภาษาไทย-2563'!B71</f>
        <v>2558</v>
      </c>
      <c r="C3" s="245">
        <f>'[1]ม.3 ภาษาไทย-2563'!C71</f>
        <v>2559</v>
      </c>
      <c r="D3" s="245">
        <f>'[1]ม.3 ภาษาไทย-2563'!D71</f>
        <v>2560</v>
      </c>
      <c r="E3" s="245">
        <f>'[1]ม.3 ภาษาไทย-2563'!E71</f>
        <v>2561</v>
      </c>
      <c r="F3" s="245">
        <f>'[1]ม.3 ภาษาไทย-2563'!F71</f>
        <v>2562</v>
      </c>
      <c r="G3" s="245">
        <f>'[1]ม.3 ภาษาไทย-2563'!G71</f>
        <v>2563</v>
      </c>
    </row>
    <row r="4" spans="1:7" x14ac:dyDescent="0.45">
      <c r="A4" s="246" t="s">
        <v>35</v>
      </c>
      <c r="B4" s="247">
        <f>'[1]ม.3 ภาษาไทย-2563'!B72</f>
        <v>0.55907172995780563</v>
      </c>
      <c r="C4" s="247">
        <f>'[1]ม.3 ภาษาไทย-2563'!C72</f>
        <v>0.67436489607390282</v>
      </c>
      <c r="D4" s="247">
        <f>'[1]ม.3 ภาษาไทย-2563'!D72</f>
        <v>0.6853605243991262</v>
      </c>
      <c r="E4" s="247">
        <f>'[1]ม.3 ภาษาไทย-2563'!E72</f>
        <v>0.82771535580524336</v>
      </c>
      <c r="F4" s="247">
        <f>'[1]ม.3 ภาษาไทย-2563'!F72</f>
        <v>0.74820613176777551</v>
      </c>
      <c r="G4" s="247">
        <f>'[1]ม.3 ภาษาไทย-2563'!G72</f>
        <v>0.64364981504315699</v>
      </c>
    </row>
    <row r="5" spans="1:7" x14ac:dyDescent="0.45">
      <c r="A5" s="58" t="s">
        <v>36</v>
      </c>
      <c r="B5" s="247">
        <f>'[1]ม.3 ภาษาไทย-2563'!B73</f>
        <v>55.59071729957806</v>
      </c>
      <c r="C5" s="247">
        <f>'[1]ม.3 ภาษาไทย-2563'!C73</f>
        <v>56.74364896073903</v>
      </c>
      <c r="D5" s="247">
        <f>'[1]ม.3 ภาษาไทย-2563'!D73</f>
        <v>56.853605243991261</v>
      </c>
      <c r="E5" s="247">
        <f>'[1]ม.3 ภาษาไทย-2563'!E73</f>
        <v>58.277153558052433</v>
      </c>
      <c r="F5" s="247">
        <f>'[1]ม.3 ภาษาไทย-2563'!F73</f>
        <v>57.482061317677754</v>
      </c>
      <c r="G5" s="247">
        <f>'[1]ม.3 ภาษาไทย-2563'!G73</f>
        <v>56.436498150431568</v>
      </c>
    </row>
    <row r="6" spans="1:7" x14ac:dyDescent="0.45">
      <c r="A6" s="23" t="s">
        <v>37</v>
      </c>
      <c r="B6" s="247">
        <f>'[1]ม.3 ภาษาไทย-2563'!B74</f>
        <v>-0.53392123506750266</v>
      </c>
      <c r="C6" s="247">
        <f>'[1]ม.3 ภาษาไทย-2563'!C74</f>
        <v>1.1529316611609701</v>
      </c>
      <c r="D6" s="247">
        <f>'[1]ม.3 ภาษาไทย-2563'!D74</f>
        <v>0.10995628325223095</v>
      </c>
      <c r="E6" s="247">
        <f>'[1]ม.3 ภาษาไทย-2563'!E74</f>
        <v>1.423548314061172</v>
      </c>
      <c r="F6" s="247">
        <f>'[1]ม.3 ภาษาไทย-2563'!F74</f>
        <v>-0.79509224037467874</v>
      </c>
      <c r="G6" s="247">
        <f>'[1]ม.3 ภาษาไทย-2563'!G74</f>
        <v>-1.0455631672461863</v>
      </c>
    </row>
    <row r="7" spans="1:7" x14ac:dyDescent="0.45">
      <c r="A7" s="60" t="s">
        <v>38</v>
      </c>
      <c r="B7" s="247">
        <f>'[1]ม.3 ภาษาไทย-2563'!B75</f>
        <v>-0.9421636525930952</v>
      </c>
      <c r="C7" s="247">
        <f>'[1]ม.3 ภาษาไทย-2563'!C75</f>
        <v>2.0739643544223902</v>
      </c>
      <c r="D7" s="247">
        <f>'[1]ม.3 ภาษาไทย-2563'!D75</f>
        <v>0.19377725131549042</v>
      </c>
      <c r="E7" s="247">
        <f>'[1]ม.3 ภาษาไทย-2563'!E75</f>
        <v>2.5038839805354716</v>
      </c>
      <c r="F7" s="247">
        <f>'[1]ม.3 ภาษาไทย-2563'!F75</f>
        <v>-1.3643292299488383</v>
      </c>
      <c r="G7" s="247">
        <f>'[1]ม.3 ภาษาไทย-2563'!G75</f>
        <v>-1.8189381926786241</v>
      </c>
    </row>
    <row r="9" spans="1:7" ht="25.5" x14ac:dyDescent="0.5">
      <c r="A9" s="248" t="str">
        <f>'[1]ม.3 ภาษาอังกฤษ-2563'!A69:G69</f>
        <v>ค่าสถิติเปรียบเทียบและการพัฒนา วิชาภาษาอังกฤษ ม. 3</v>
      </c>
      <c r="B9" s="249"/>
      <c r="C9" s="249"/>
      <c r="D9" s="249"/>
      <c r="E9" s="249"/>
      <c r="F9" s="249"/>
      <c r="G9" s="250"/>
    </row>
    <row r="10" spans="1:7" x14ac:dyDescent="0.45">
      <c r="A10" s="244" t="s">
        <v>34</v>
      </c>
      <c r="B10" s="78" t="s">
        <v>6</v>
      </c>
      <c r="C10" s="78"/>
      <c r="D10" s="78"/>
      <c r="E10" s="78"/>
      <c r="F10" s="78"/>
      <c r="G10" s="78"/>
    </row>
    <row r="11" spans="1:7" x14ac:dyDescent="0.45">
      <c r="A11" s="244"/>
      <c r="B11" s="245">
        <f>'[1]ม.3 ภาษาอังกฤษ-2563'!B71</f>
        <v>2558</v>
      </c>
      <c r="C11" s="245">
        <f>'[1]ม.3 ภาษาอังกฤษ-2563'!C71</f>
        <v>2559</v>
      </c>
      <c r="D11" s="245">
        <f>'[1]ม.3 ภาษาอังกฤษ-2563'!D71</f>
        <v>2560</v>
      </c>
      <c r="E11" s="245">
        <f>'[1]ม.3 ภาษาอังกฤษ-2563'!E71</f>
        <v>2561</v>
      </c>
      <c r="F11" s="245">
        <f>'[1]ม.3 ภาษาอังกฤษ-2563'!F71</f>
        <v>2562</v>
      </c>
      <c r="G11" s="245">
        <f>'[1]ม.3 ภาษาอังกฤษ-2563'!G71</f>
        <v>2563</v>
      </c>
    </row>
    <row r="12" spans="1:7" x14ac:dyDescent="0.45">
      <c r="A12" s="246" t="s">
        <v>35</v>
      </c>
      <c r="B12" s="247">
        <f>'[1]ม.3 ภาษาอังกฤษ-2563'!B72</f>
        <v>0.42617449664429546</v>
      </c>
      <c r="C12" s="247">
        <f>'[1]ม.3 ภาษาอังกฤษ-2563'!C72</f>
        <v>0.37569499602859419</v>
      </c>
      <c r="D12" s="247">
        <f>'[1]ม.3 ภาษาอังกฤษ-2563'!D72</f>
        <v>0.27758620689655195</v>
      </c>
      <c r="E12" s="247">
        <f>'[1]ม.3 ภาษาอังกฤษ-2563'!E72</f>
        <v>0.24415584415584446</v>
      </c>
      <c r="F12" s="247">
        <f>'[1]ม.3 ภาษาอังกฤษ-2563'!F72</f>
        <v>0.4813732651570492</v>
      </c>
      <c r="G12" s="247">
        <f>'[1]ม.3 ภาษาอังกฤษ-2563'!G72</f>
        <v>0.40522438044206277</v>
      </c>
    </row>
    <row r="13" spans="1:7" x14ac:dyDescent="0.45">
      <c r="A13" s="58" t="s">
        <v>36</v>
      </c>
      <c r="B13" s="247">
        <f>'[1]ม.3 ภาษาอังกฤษ-2563'!B73</f>
        <v>54.261744966442954</v>
      </c>
      <c r="C13" s="247">
        <f>'[1]ม.3 ภาษาอังกฤษ-2563'!C73</f>
        <v>53.756949960285944</v>
      </c>
      <c r="D13" s="247">
        <f>'[1]ม.3 ภาษาอังกฤษ-2563'!D73</f>
        <v>52.775862068965523</v>
      </c>
      <c r="E13" s="247">
        <f>'[1]ม.3 ภาษาอังกฤษ-2563'!E73</f>
        <v>52.441558441558442</v>
      </c>
      <c r="F13" s="247">
        <f>'[1]ม.3 ภาษาอังกฤษ-2563'!F73</f>
        <v>54.81373265157049</v>
      </c>
      <c r="G13" s="247">
        <f>'[1]ม.3 ภาษาอังกฤษ-2563'!G73</f>
        <v>54.052243804420627</v>
      </c>
    </row>
    <row r="14" spans="1:7" x14ac:dyDescent="0.45">
      <c r="A14" s="23" t="s">
        <v>37</v>
      </c>
      <c r="B14" s="247">
        <f>'[1]ม.3 ภาษาอังกฤษ-2563'!B74</f>
        <v>-3.0695928115709634</v>
      </c>
      <c r="C14" s="247">
        <f>'[1]ม.3 ภาษาอังกฤษ-2563'!C74</f>
        <v>-0.50479500615701056</v>
      </c>
      <c r="D14" s="247">
        <f>'[1]ม.3 ภาษาอังกฤษ-2563'!D74</f>
        <v>-0.98108789132042062</v>
      </c>
      <c r="E14" s="247">
        <f>'[1]ม.3 ภาษาอังกฤษ-2563'!E74</f>
        <v>-0.33430362740708119</v>
      </c>
      <c r="F14" s="247">
        <f>'[1]ม.3 ภาษาอังกฤษ-2563'!F74</f>
        <v>2.372174210012048</v>
      </c>
      <c r="G14" s="247">
        <f>'[1]ม.3 ภาษาอังกฤษ-2563'!G74</f>
        <v>-0.76148884714986309</v>
      </c>
    </row>
    <row r="15" spans="1:7" x14ac:dyDescent="0.45">
      <c r="A15" s="60" t="s">
        <v>38</v>
      </c>
      <c r="B15" s="247">
        <f>'[1]ม.3 ภาษาอังกฤษ-2563'!B75</f>
        <v>-5.3883103480626664</v>
      </c>
      <c r="C15" s="247">
        <f>'[1]ม.3 ภาษาอังกฤษ-2563'!C75</f>
        <v>-0.93029630077173253</v>
      </c>
      <c r="D15" s="247">
        <f>'[1]ม.3 ภาษาอังกฤษ-2563'!D75</f>
        <v>-1.8250438167441039</v>
      </c>
      <c r="E15" s="247">
        <f>'[1]ม.3 ภาษาอังกฤษ-2563'!E75</f>
        <v>-0.6334403916893403</v>
      </c>
      <c r="F15" s="247">
        <f>'[1]ม.3 ภาษาอังกฤษ-2563'!F75</f>
        <v>4.5234624608946925</v>
      </c>
      <c r="G15" s="247">
        <f>'[1]ม.3 ภาษาอังกฤษ-2563'!G75</f>
        <v>-1.3892300529692998</v>
      </c>
    </row>
    <row r="17" spans="1:7" ht="25.5" x14ac:dyDescent="0.5">
      <c r="A17" s="243" t="str">
        <f>'[1]ม.3 คณฺตศาสตร์-2563'!A69:G69</f>
        <v>ค่าสถิติเปรียบเทียบและการพัฒนา วิชาคณิตศาสตร์ ม. 3</v>
      </c>
      <c r="B17" s="243"/>
      <c r="C17" s="243"/>
      <c r="D17" s="243"/>
      <c r="E17" s="243"/>
      <c r="F17" s="243"/>
      <c r="G17" s="243"/>
    </row>
    <row r="18" spans="1:7" x14ac:dyDescent="0.45">
      <c r="A18" s="244" t="s">
        <v>34</v>
      </c>
      <c r="B18" s="78" t="s">
        <v>6</v>
      </c>
      <c r="C18" s="78"/>
      <c r="D18" s="78"/>
      <c r="E18" s="78"/>
      <c r="F18" s="78"/>
      <c r="G18" s="78"/>
    </row>
    <row r="19" spans="1:7" x14ac:dyDescent="0.45">
      <c r="A19" s="244"/>
      <c r="B19" s="245">
        <f>'[1]ม.3 คณฺตศาสตร์-2563'!B71</f>
        <v>2558</v>
      </c>
      <c r="C19" s="245">
        <f>'[1]ม.3 คณฺตศาสตร์-2563'!C71</f>
        <v>2559</v>
      </c>
      <c r="D19" s="245">
        <f>'[1]ม.3 คณฺตศาสตร์-2563'!D71</f>
        <v>2560</v>
      </c>
      <c r="E19" s="245">
        <f>'[1]ม.3 คณฺตศาสตร์-2563'!E71</f>
        <v>2561</v>
      </c>
      <c r="F19" s="245">
        <f>'[1]ม.3 คณฺตศาสตร์-2563'!F71</f>
        <v>2562</v>
      </c>
      <c r="G19" s="245">
        <f>'[1]ม.3 คณฺตศาสตร์-2563'!G71</f>
        <v>2563</v>
      </c>
    </row>
    <row r="20" spans="1:7" x14ac:dyDescent="0.45">
      <c r="A20" s="246" t="s">
        <v>35</v>
      </c>
      <c r="B20" s="247">
        <f>'[1]ม.3 คณฺตศาสตร์-2563'!B72</f>
        <v>0.57009345794392519</v>
      </c>
      <c r="C20" s="247">
        <f>'[1]ม.3 คณฺตศาสตร์-2563'!C72</f>
        <v>0.78843710292249047</v>
      </c>
      <c r="D20" s="247">
        <f>'[1]ม.3 คณฺตศาสตร์-2563'!D72</f>
        <v>0.68597560975609739</v>
      </c>
      <c r="E20" s="247">
        <f>'[1]ม.3 คณฺตศาสตร์-2563'!E72</f>
        <v>0.6275733000623831</v>
      </c>
      <c r="F20" s="247">
        <f>'[1]ม.3 คณฺตศาสตร์-2563'!F72</f>
        <v>0.63579080025204793</v>
      </c>
      <c r="G20" s="247">
        <f>'[1]ม.3 คณฺตศาสตร์-2563'!G72</f>
        <v>0.46338215712383496</v>
      </c>
    </row>
    <row r="21" spans="1:7" x14ac:dyDescent="0.45">
      <c r="A21" s="58" t="s">
        <v>36</v>
      </c>
      <c r="B21" s="247">
        <f>'[1]ม.3 คณฺตศาสตร์-2563'!B73</f>
        <v>55.700934579439249</v>
      </c>
      <c r="C21" s="247">
        <f>'[1]ม.3 คณฺตศาสตร์-2563'!C73</f>
        <v>57.884371029224909</v>
      </c>
      <c r="D21" s="247">
        <f>'[1]ม.3 คณฺตศาสตร์-2563'!D73</f>
        <v>56.859756097560975</v>
      </c>
      <c r="E21" s="247">
        <f>'[1]ม.3 คณฺตศาสตร์-2563'!E73</f>
        <v>56.275733000623831</v>
      </c>
      <c r="F21" s="247">
        <f>'[1]ม.3 คณฺตศาสตร์-2563'!F73</f>
        <v>56.357908002520482</v>
      </c>
      <c r="G21" s="247">
        <f>'[1]ม.3 คณฺตศาสตร์-2563'!G73</f>
        <v>54.63382157123835</v>
      </c>
    </row>
    <row r="22" spans="1:7" x14ac:dyDescent="0.45">
      <c r="A22" s="23" t="s">
        <v>37</v>
      </c>
      <c r="B22" s="247">
        <f>'[1]ม.3 คณฺตศาสตร์-2563'!B74</f>
        <v>-2.5552252637581958</v>
      </c>
      <c r="C22" s="247">
        <f>'[1]ม.3 คณฺตศาสตร์-2563'!C74</f>
        <v>2.1834364497856598</v>
      </c>
      <c r="D22" s="247">
        <f>'[1]ม.3 คณฺตศาสตร์-2563'!D74</f>
        <v>-1.0246149316639332</v>
      </c>
      <c r="E22" s="247">
        <f>'[1]ม.3 คณฺตศาสตร์-2563'!E74</f>
        <v>-0.58402309693714471</v>
      </c>
      <c r="F22" s="247">
        <f>'[1]ม.3 คณฺตศาสตร์-2563'!F74</f>
        <v>8.2175001896651167E-2</v>
      </c>
      <c r="G22" s="247">
        <f>'[1]ม.3 คณฺตศาสตร์-2563'!G74</f>
        <v>-1.7240864312821316</v>
      </c>
    </row>
    <row r="23" spans="1:7" x14ac:dyDescent="0.45">
      <c r="A23" s="60" t="s">
        <v>38</v>
      </c>
      <c r="B23" s="247">
        <f>'[1]ม.3 คณฺตศาสตร์-2563'!B75</f>
        <v>-4.6153558920477913</v>
      </c>
      <c r="C23" s="247">
        <f>'[1]ม.3 คณฺตศาสตร์-2563'!C75</f>
        <v>3.9199278544809668</v>
      </c>
      <c r="D23" s="247">
        <f>'[1]ม.3 คณฺตศาสตร์-2563'!D75</f>
        <v>-1.770106357632566</v>
      </c>
      <c r="E23" s="247">
        <f>'[1]ม.3 คณฺตศาสตร์-2563'!E75</f>
        <v>-1.0271290927366405</v>
      </c>
      <c r="F23" s="247">
        <f>'[1]ม.3 คณฺตศาสตร์-2563'!F75</f>
        <v>0.14602209072201733</v>
      </c>
      <c r="G23" s="247">
        <f>'[1]ม.3 คณฺตศาสตร์-2563'!G75</f>
        <v>-3.0591739338604009</v>
      </c>
    </row>
    <row r="25" spans="1:7" ht="25.5" x14ac:dyDescent="0.5">
      <c r="A25" s="243" t="str">
        <f>'[1]ม.3 วิทยาศาสตร์-2563'!A69:G69</f>
        <v>ค่าสถิติเปรียบเทียบและการพัฒนา วิชาวิทยาศาสตร์ ม. 3</v>
      </c>
      <c r="B25" s="243"/>
      <c r="C25" s="243"/>
      <c r="D25" s="243"/>
      <c r="E25" s="243"/>
      <c r="F25" s="243"/>
      <c r="G25" s="243"/>
    </row>
    <row r="26" spans="1:7" x14ac:dyDescent="0.45">
      <c r="A26" s="244" t="s">
        <v>34</v>
      </c>
      <c r="B26" s="78" t="s">
        <v>6</v>
      </c>
      <c r="C26" s="78"/>
      <c r="D26" s="78"/>
      <c r="E26" s="78"/>
      <c r="F26" s="78"/>
      <c r="G26" s="78"/>
    </row>
    <row r="27" spans="1:7" x14ac:dyDescent="0.45">
      <c r="A27" s="244"/>
      <c r="B27" s="245">
        <f>'[1]ม.3 วิทยาศาสตร์-2563'!B71</f>
        <v>2558</v>
      </c>
      <c r="C27" s="245">
        <f>'[1]ม.3 วิทยาศาสตร์-2563'!C71</f>
        <v>2559</v>
      </c>
      <c r="D27" s="245">
        <f>'[1]ม.3 วิทยาศาสตร์-2563'!D71</f>
        <v>2560</v>
      </c>
      <c r="E27" s="245">
        <f>'[1]ม.3 วิทยาศาสตร์-2563'!E71</f>
        <v>2561</v>
      </c>
      <c r="F27" s="245">
        <f>'[1]ม.3 วิทยาศาสตร์-2563'!F71</f>
        <v>2562</v>
      </c>
      <c r="G27" s="245">
        <f>'[1]ม.3 วิทยาศาสตร์-2563'!G71</f>
        <v>2563</v>
      </c>
    </row>
    <row r="28" spans="1:7" x14ac:dyDescent="0.45">
      <c r="A28" s="246" t="s">
        <v>35</v>
      </c>
      <c r="B28" s="247">
        <f>'[1]ม.3 วิทยาศาสตร์-2563'!B72</f>
        <v>0.66591928251121046</v>
      </c>
      <c r="C28" s="247">
        <f>'[1]ม.3 วิทยาศาสตร์-2563'!C72</f>
        <v>0.72533849129593808</v>
      </c>
      <c r="D28" s="247">
        <f>'[1]ม.3 วิทยาศาสตร์-2563'!D72</f>
        <v>0.65851172273190628</v>
      </c>
      <c r="E28" s="247">
        <f>'[1]ม.3 วิทยาศาสตร์-2563'!E72</f>
        <v>0.64850136239782019</v>
      </c>
      <c r="F28" s="247">
        <f>'[1]ม.3 วิทยาศาสตร์-2563'!F72</f>
        <v>0.62877030162413017</v>
      </c>
      <c r="G28" s="247">
        <f>'[1]ม.3 วิทยาศาสตร์-2563'!G72</f>
        <v>0.60455486542443027</v>
      </c>
    </row>
    <row r="29" spans="1:7" x14ac:dyDescent="0.45">
      <c r="A29" s="58" t="s">
        <v>36</v>
      </c>
      <c r="B29" s="247">
        <f>'[1]ม.3 วิทยาศาสตร์-2563'!B73</f>
        <v>56.659192825112108</v>
      </c>
      <c r="C29" s="247">
        <f>'[1]ม.3 วิทยาศาสตร์-2563'!C73</f>
        <v>57.253384912959383</v>
      </c>
      <c r="D29" s="247">
        <f>'[1]ม.3 วิทยาศาสตร์-2563'!D73</f>
        <v>56.58511722731906</v>
      </c>
      <c r="E29" s="247">
        <f>'[1]ม.3 วิทยาศาสตร์-2563'!E73</f>
        <v>56.485013623978205</v>
      </c>
      <c r="F29" s="247">
        <f>'[1]ม.3 วิทยาศาสตร์-2563'!F73</f>
        <v>56.287703016241302</v>
      </c>
      <c r="G29" s="247">
        <f>'[1]ม.3 วิทยาศาสตร์-2563'!G73</f>
        <v>56.0455486542443</v>
      </c>
    </row>
    <row r="30" spans="1:7" x14ac:dyDescent="0.45">
      <c r="A30" s="23" t="s">
        <v>37</v>
      </c>
      <c r="B30" s="247">
        <f>'[1]ม.3 วิทยาศาสตร์-2563'!B74</f>
        <v>-3.9566661222712227</v>
      </c>
      <c r="C30" s="247">
        <f>'[1]ม.3 วิทยาศาสตร์-2563'!C74</f>
        <v>0.59419208784727573</v>
      </c>
      <c r="D30" s="247">
        <f>'[1]ม.3 วิทยาศาสตร์-2563'!D74</f>
        <v>-0.66826768564032335</v>
      </c>
      <c r="E30" s="247">
        <f>'[1]ม.3 วิทยาศาสตร์-2563'!E74</f>
        <v>-0.10010360334085533</v>
      </c>
      <c r="F30" s="247">
        <f>'[1]ม.3 วิทยาศาสตร์-2563'!F74</f>
        <v>-0.19731060773690245</v>
      </c>
      <c r="G30" s="247">
        <f>'[1]ม.3 วิทยาศาสตร์-2563'!G74</f>
        <v>-0.24215436199700235</v>
      </c>
    </row>
    <row r="31" spans="1:7" x14ac:dyDescent="0.45">
      <c r="A31" s="60" t="s">
        <v>38</v>
      </c>
      <c r="B31" s="247">
        <f>'[1]ม.3 วิทยาศาสตร์-2563'!B75</f>
        <v>-6.7849141150112109</v>
      </c>
      <c r="C31" s="247">
        <f>'[1]ม.3 วิทยาศาสตร์-2563'!C75</f>
        <v>1.0487125887609219</v>
      </c>
      <c r="D31" s="247">
        <f>'[1]ม.3 วิทยาศาสตร์-2563'!D75</f>
        <v>-1.1672107887704295</v>
      </c>
      <c r="E31" s="247">
        <f>'[1]ม.3 วิทยาศาสตร์-2563'!E75</f>
        <v>-0.17690800734530548</v>
      </c>
      <c r="F31" s="247">
        <f>'[1]ม.3 วิทยาศาสตร์-2563'!F75</f>
        <v>-0.34931496883474772</v>
      </c>
      <c r="G31" s="247">
        <f>'[1]ม.3 วิทยาศาสตร์-2563'!G75</f>
        <v>-0.43020828532855732</v>
      </c>
    </row>
  </sheetData>
  <mergeCells count="12">
    <mergeCell ref="A17:G17"/>
    <mergeCell ref="A18:A19"/>
    <mergeCell ref="B18:G18"/>
    <mergeCell ref="A25:G25"/>
    <mergeCell ref="A26:A27"/>
    <mergeCell ref="B26:G26"/>
    <mergeCell ref="A1:G1"/>
    <mergeCell ref="A2:A3"/>
    <mergeCell ref="B2:G2"/>
    <mergeCell ref="A9:G9"/>
    <mergeCell ref="A10:A11"/>
    <mergeCell ref="B10:G10"/>
  </mergeCells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zoomScaleNormal="100" workbookViewId="0">
      <selection activeCell="Q4" sqref="Q4"/>
    </sheetView>
  </sheetViews>
  <sheetFormatPr defaultColWidth="9.140625" defaultRowHeight="22.5" x14ac:dyDescent="0.45"/>
  <cols>
    <col min="1" max="1" width="23.28515625" style="5" bestFit="1" customWidth="1"/>
    <col min="2" max="2" width="11" style="5" bestFit="1" customWidth="1"/>
    <col min="3" max="7" width="10.5703125" style="5" bestFit="1" customWidth="1"/>
    <col min="8" max="8" width="11" style="5" bestFit="1" customWidth="1"/>
    <col min="9" max="13" width="10.5703125" style="5" bestFit="1" customWidth="1"/>
    <col min="14" max="14" width="6.5703125" style="5" bestFit="1" customWidth="1"/>
    <col min="15" max="15" width="4.42578125" style="5" customWidth="1"/>
    <col min="16" max="16" width="5.42578125" style="5" customWidth="1"/>
    <col min="17" max="17" width="10.5703125" style="5" bestFit="1" customWidth="1"/>
    <col min="18" max="16384" width="9.140625" style="5"/>
  </cols>
  <sheetData>
    <row r="1" spans="1:17" ht="23.25" x14ac:dyDescent="0.5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</row>
    <row r="2" spans="1:17" ht="23.25" x14ac:dyDescent="0.5">
      <c r="A2" s="6" t="s">
        <v>210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  <c r="Q2" s="4"/>
    </row>
    <row r="3" spans="1:17" ht="23.25" x14ac:dyDescent="0.5">
      <c r="A3" s="251"/>
      <c r="B3" s="252"/>
      <c r="C3" s="252"/>
      <c r="D3" s="252"/>
      <c r="E3" s="253" t="s">
        <v>4</v>
      </c>
      <c r="F3" s="253"/>
      <c r="G3" s="254" t="s">
        <v>211</v>
      </c>
      <c r="H3" s="254"/>
      <c r="I3" s="252"/>
      <c r="J3" s="252"/>
      <c r="K3" s="252"/>
      <c r="L3" s="255"/>
      <c r="M3" s="10"/>
      <c r="N3" s="10"/>
      <c r="O3" s="10"/>
      <c r="P3" s="10"/>
      <c r="Q3" s="10"/>
    </row>
    <row r="4" spans="1:17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  <c r="Q4" s="4"/>
    </row>
    <row r="5" spans="1:17" ht="23.25" x14ac:dyDescent="0.5">
      <c r="A5" s="15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  <c r="Q5" s="4"/>
    </row>
    <row r="6" spans="1:17" ht="23.25" x14ac:dyDescent="0.5">
      <c r="A6" s="19"/>
      <c r="B6" s="21">
        <v>2558</v>
      </c>
      <c r="C6" s="21">
        <v>2559</v>
      </c>
      <c r="D6" s="21">
        <v>2560</v>
      </c>
      <c r="E6" s="21">
        <v>2561</v>
      </c>
      <c r="F6" s="21">
        <v>2562</v>
      </c>
      <c r="G6" s="21">
        <v>2563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10"/>
      <c r="N6" s="10"/>
      <c r="O6" s="10"/>
      <c r="P6" s="10"/>
      <c r="Q6" s="10"/>
    </row>
    <row r="7" spans="1:17" x14ac:dyDescent="0.45">
      <c r="A7" s="23" t="s">
        <v>13</v>
      </c>
      <c r="B7" s="24">
        <v>525</v>
      </c>
      <c r="C7" s="24">
        <v>499</v>
      </c>
      <c r="D7" s="24">
        <v>447</v>
      </c>
      <c r="E7" s="24">
        <v>499</v>
      </c>
      <c r="F7" s="24">
        <v>476</v>
      </c>
      <c r="G7" s="24">
        <v>495</v>
      </c>
      <c r="H7" s="117">
        <f>C7-B7</f>
        <v>-26</v>
      </c>
      <c r="I7" s="117">
        <f>D7-C7</f>
        <v>-52</v>
      </c>
      <c r="J7" s="117">
        <f>E7-D7</f>
        <v>52</v>
      </c>
      <c r="K7" s="117">
        <f>F7-E7</f>
        <v>-23</v>
      </c>
      <c r="L7" s="117">
        <f>G7-F7</f>
        <v>19</v>
      </c>
      <c r="M7" s="26"/>
      <c r="N7" s="27"/>
      <c r="O7" s="27"/>
      <c r="P7" s="27"/>
      <c r="Q7" s="27"/>
    </row>
    <row r="8" spans="1:17" x14ac:dyDescent="0.45">
      <c r="A8" s="23" t="s">
        <v>14</v>
      </c>
      <c r="B8" s="24">
        <v>4781</v>
      </c>
      <c r="C8" s="24">
        <v>3984</v>
      </c>
      <c r="D8" s="24">
        <v>3505</v>
      </c>
      <c r="E8" s="24">
        <v>3445</v>
      </c>
      <c r="F8" s="24">
        <v>3425</v>
      </c>
      <c r="G8" s="24">
        <v>3398</v>
      </c>
      <c r="H8" s="117">
        <f t="shared" ref="H8:L10" si="0">C8-B8</f>
        <v>-797</v>
      </c>
      <c r="I8" s="117">
        <f t="shared" si="0"/>
        <v>-479</v>
      </c>
      <c r="J8" s="117">
        <f t="shared" si="0"/>
        <v>-60</v>
      </c>
      <c r="K8" s="117">
        <f t="shared" si="0"/>
        <v>-20</v>
      </c>
      <c r="L8" s="117">
        <f t="shared" si="0"/>
        <v>-27</v>
      </c>
      <c r="M8" s="26"/>
      <c r="N8" s="27"/>
      <c r="O8" s="27"/>
      <c r="P8" s="27"/>
      <c r="Q8" s="27"/>
    </row>
    <row r="9" spans="1:17" x14ac:dyDescent="0.45">
      <c r="A9" s="23" t="s">
        <v>15</v>
      </c>
      <c r="B9" s="24">
        <v>336246</v>
      </c>
      <c r="C9" s="24">
        <v>298848</v>
      </c>
      <c r="D9" s="24">
        <v>288967</v>
      </c>
      <c r="E9" s="24">
        <v>287643</v>
      </c>
      <c r="F9" s="24">
        <v>279766</v>
      </c>
      <c r="G9" s="24">
        <v>278963</v>
      </c>
      <c r="H9" s="117">
        <f t="shared" si="0"/>
        <v>-37398</v>
      </c>
      <c r="I9" s="117">
        <f t="shared" si="0"/>
        <v>-9881</v>
      </c>
      <c r="J9" s="117">
        <f t="shared" si="0"/>
        <v>-1324</v>
      </c>
      <c r="K9" s="117">
        <f t="shared" si="0"/>
        <v>-7877</v>
      </c>
      <c r="L9" s="117">
        <f t="shared" si="0"/>
        <v>-803</v>
      </c>
      <c r="M9" s="26"/>
      <c r="N9" s="27"/>
      <c r="O9" s="27"/>
      <c r="P9" s="27"/>
      <c r="Q9" s="27"/>
    </row>
    <row r="10" spans="1:17" x14ac:dyDescent="0.45">
      <c r="A10" s="23" t="s">
        <v>16</v>
      </c>
      <c r="B10" s="24">
        <v>422625</v>
      </c>
      <c r="C10" s="24">
        <v>378161</v>
      </c>
      <c r="D10" s="24">
        <v>372043</v>
      </c>
      <c r="E10" s="24">
        <v>372553</v>
      </c>
      <c r="F10" s="24">
        <v>362944</v>
      </c>
      <c r="G10" s="24">
        <v>363113</v>
      </c>
      <c r="H10" s="117">
        <f t="shared" si="0"/>
        <v>-44464</v>
      </c>
      <c r="I10" s="117">
        <f t="shared" si="0"/>
        <v>-6118</v>
      </c>
      <c r="J10" s="117">
        <f t="shared" si="0"/>
        <v>510</v>
      </c>
      <c r="K10" s="117">
        <f t="shared" si="0"/>
        <v>-9609</v>
      </c>
      <c r="L10" s="117">
        <f t="shared" si="0"/>
        <v>169</v>
      </c>
      <c r="M10" s="26"/>
      <c r="N10" s="27"/>
      <c r="O10" s="27"/>
      <c r="P10" s="27"/>
      <c r="Q10" s="27"/>
    </row>
    <row r="11" spans="1:17" x14ac:dyDescent="0.45">
      <c r="A11" s="28"/>
      <c r="B11" s="29"/>
      <c r="C11" s="29"/>
      <c r="D11" s="29"/>
      <c r="E11" s="29"/>
      <c r="F11" s="29"/>
      <c r="G11" s="29"/>
      <c r="H11" s="118"/>
      <c r="I11" s="119"/>
      <c r="J11" s="119"/>
      <c r="K11" s="27"/>
      <c r="L11" s="27"/>
      <c r="M11" s="27"/>
      <c r="N11" s="27"/>
      <c r="O11" s="27"/>
      <c r="P11" s="27"/>
      <c r="Q11" s="27"/>
    </row>
    <row r="12" spans="1:17" ht="23.25" x14ac:dyDescent="0.5">
      <c r="A12" s="251"/>
      <c r="B12" s="252"/>
      <c r="C12" s="252"/>
      <c r="D12" s="252"/>
      <c r="E12" s="253" t="s">
        <v>18</v>
      </c>
      <c r="F12" s="253"/>
      <c r="G12" s="254" t="str">
        <f>G3</f>
        <v>วิชาภาษาไทย</v>
      </c>
      <c r="H12" s="254"/>
      <c r="I12" s="252"/>
      <c r="J12" s="252"/>
      <c r="K12" s="252"/>
      <c r="L12" s="255"/>
      <c r="M12" s="27"/>
      <c r="N12" s="27"/>
      <c r="O12" s="27"/>
      <c r="P12" s="27"/>
      <c r="Q12" s="27"/>
    </row>
    <row r="13" spans="1:17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34"/>
      <c r="N13" s="34"/>
      <c r="O13" s="34"/>
      <c r="P13" s="34"/>
      <c r="Q13" s="34"/>
    </row>
    <row r="14" spans="1:17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34"/>
      <c r="N14" s="34"/>
      <c r="O14" s="34"/>
      <c r="P14" s="34"/>
      <c r="Q14" s="34"/>
    </row>
    <row r="15" spans="1:17" ht="23.25" x14ac:dyDescent="0.5">
      <c r="A15" s="19"/>
      <c r="B15" s="35">
        <f>B6</f>
        <v>2558</v>
      </c>
      <c r="C15" s="35">
        <f t="shared" ref="C15:L15" si="1">C6</f>
        <v>2559</v>
      </c>
      <c r="D15" s="35">
        <f t="shared" si="1"/>
        <v>2560</v>
      </c>
      <c r="E15" s="35">
        <f t="shared" si="1"/>
        <v>2561</v>
      </c>
      <c r="F15" s="35">
        <f t="shared" si="1"/>
        <v>2562</v>
      </c>
      <c r="G15" s="35">
        <f t="shared" si="1"/>
        <v>2563</v>
      </c>
      <c r="H15" s="35" t="str">
        <f t="shared" si="1"/>
        <v>58/59</v>
      </c>
      <c r="I15" s="35" t="str">
        <f t="shared" si="1"/>
        <v>59/60</v>
      </c>
      <c r="J15" s="35" t="str">
        <f t="shared" si="1"/>
        <v>60/61</v>
      </c>
      <c r="K15" s="35" t="str">
        <f t="shared" si="1"/>
        <v>61/62</v>
      </c>
      <c r="L15" s="35" t="str">
        <f t="shared" si="1"/>
        <v>62/63</v>
      </c>
      <c r="M15" s="10"/>
      <c r="N15" s="10"/>
      <c r="O15" s="10"/>
      <c r="P15" s="10"/>
      <c r="Q15" s="10"/>
    </row>
    <row r="16" spans="1:17" x14ac:dyDescent="0.45">
      <c r="A16" s="23" t="s">
        <v>13</v>
      </c>
      <c r="B16" s="36">
        <v>89</v>
      </c>
      <c r="C16" s="36">
        <v>89.5</v>
      </c>
      <c r="D16" s="36">
        <v>88.5</v>
      </c>
      <c r="E16" s="36">
        <v>86</v>
      </c>
      <c r="F16" s="36">
        <v>82.5</v>
      </c>
      <c r="G16" s="36">
        <v>83.5</v>
      </c>
      <c r="H16" s="120">
        <f>C16-B16</f>
        <v>0.5</v>
      </c>
      <c r="I16" s="120">
        <f>D16-C16</f>
        <v>-1</v>
      </c>
      <c r="J16" s="120">
        <f>E16-D16</f>
        <v>-2.5</v>
      </c>
      <c r="K16" s="120">
        <f>F16-E16</f>
        <v>-3.5</v>
      </c>
      <c r="L16" s="120">
        <f>G16-F16</f>
        <v>1</v>
      </c>
      <c r="M16" s="27"/>
      <c r="N16" s="27"/>
      <c r="O16" s="27"/>
      <c r="P16" s="27"/>
      <c r="Q16" s="27"/>
    </row>
    <row r="17" spans="1:17" x14ac:dyDescent="0.45">
      <c r="A17" s="23" t="s">
        <v>14</v>
      </c>
      <c r="B17" s="36">
        <v>91</v>
      </c>
      <c r="C17" s="36">
        <v>94.5</v>
      </c>
      <c r="D17" s="36">
        <v>91</v>
      </c>
      <c r="E17" s="36">
        <v>90.5</v>
      </c>
      <c r="F17" s="36">
        <v>89</v>
      </c>
      <c r="G17" s="36">
        <v>87</v>
      </c>
      <c r="H17" s="120">
        <f t="shared" ref="H17:L19" si="2">C17-B17</f>
        <v>3.5</v>
      </c>
      <c r="I17" s="120">
        <f t="shared" si="2"/>
        <v>-3.5</v>
      </c>
      <c r="J17" s="120">
        <f t="shared" si="2"/>
        <v>-0.5</v>
      </c>
      <c r="K17" s="120">
        <f t="shared" si="2"/>
        <v>-1.5</v>
      </c>
      <c r="L17" s="120">
        <f t="shared" si="2"/>
        <v>-2</v>
      </c>
      <c r="M17" s="27"/>
      <c r="N17" s="27"/>
      <c r="O17" s="27"/>
      <c r="P17" s="27"/>
      <c r="Q17" s="27"/>
    </row>
    <row r="18" spans="1:17" x14ac:dyDescent="0.45">
      <c r="A18" s="23" t="s">
        <v>15</v>
      </c>
      <c r="B18" s="36">
        <v>96.5</v>
      </c>
      <c r="C18" s="36">
        <v>96.5</v>
      </c>
      <c r="D18" s="36">
        <v>98</v>
      </c>
      <c r="E18" s="36">
        <v>95.5</v>
      </c>
      <c r="F18" s="36">
        <v>94.5</v>
      </c>
      <c r="G18" s="36">
        <v>96</v>
      </c>
      <c r="H18" s="120">
        <f t="shared" si="2"/>
        <v>0</v>
      </c>
      <c r="I18" s="120">
        <f t="shared" si="2"/>
        <v>1.5</v>
      </c>
      <c r="J18" s="120">
        <f t="shared" si="2"/>
        <v>-2.5</v>
      </c>
      <c r="K18" s="120">
        <f t="shared" si="2"/>
        <v>-1</v>
      </c>
      <c r="L18" s="120">
        <f t="shared" si="2"/>
        <v>1.5</v>
      </c>
      <c r="M18" s="27"/>
      <c r="N18" s="27"/>
      <c r="O18" s="27"/>
      <c r="P18" s="27"/>
      <c r="Q18" s="27"/>
    </row>
    <row r="19" spans="1:17" x14ac:dyDescent="0.45">
      <c r="A19" s="23" t="s">
        <v>16</v>
      </c>
      <c r="B19" s="36">
        <v>96.5</v>
      </c>
      <c r="C19" s="36">
        <v>97</v>
      </c>
      <c r="D19" s="36">
        <v>98</v>
      </c>
      <c r="E19" s="36">
        <v>95.5</v>
      </c>
      <c r="F19" s="36">
        <v>94.5</v>
      </c>
      <c r="G19" s="36">
        <v>96</v>
      </c>
      <c r="H19" s="120">
        <f t="shared" si="2"/>
        <v>0.5</v>
      </c>
      <c r="I19" s="120">
        <f t="shared" si="2"/>
        <v>1</v>
      </c>
      <c r="J19" s="120">
        <f t="shared" si="2"/>
        <v>-2.5</v>
      </c>
      <c r="K19" s="120">
        <f t="shared" si="2"/>
        <v>-1</v>
      </c>
      <c r="L19" s="120">
        <f t="shared" si="2"/>
        <v>1.5</v>
      </c>
      <c r="M19" s="27"/>
      <c r="N19" s="27"/>
      <c r="O19" s="27"/>
      <c r="P19" s="27"/>
      <c r="Q19" s="27"/>
    </row>
    <row r="20" spans="1:17" x14ac:dyDescent="0.45">
      <c r="A20" s="28"/>
      <c r="B20" s="27"/>
      <c r="C20" s="27"/>
      <c r="D20" s="27"/>
      <c r="E20" s="38"/>
      <c r="F20" s="38"/>
      <c r="G20" s="38"/>
      <c r="H20" s="121"/>
      <c r="I20" s="121"/>
      <c r="J20" s="121"/>
      <c r="K20" s="121"/>
      <c r="L20" s="121"/>
      <c r="M20" s="27"/>
      <c r="N20" s="27"/>
      <c r="O20" s="27"/>
      <c r="P20" s="27"/>
      <c r="Q20" s="27"/>
    </row>
    <row r="21" spans="1:17" x14ac:dyDescent="0.45">
      <c r="A21" s="28"/>
      <c r="B21" s="27"/>
      <c r="C21" s="27"/>
      <c r="D21" s="27"/>
      <c r="E21" s="38"/>
      <c r="F21" s="38"/>
      <c r="G21" s="38"/>
      <c r="H21" s="121"/>
      <c r="I21" s="121"/>
      <c r="J21" s="121"/>
      <c r="K21" s="121"/>
      <c r="L21" s="121"/>
      <c r="M21" s="27"/>
      <c r="N21" s="27"/>
      <c r="O21" s="27"/>
      <c r="P21" s="27"/>
      <c r="Q21" s="27"/>
    </row>
    <row r="22" spans="1:17" x14ac:dyDescent="0.45">
      <c r="A22" s="28"/>
      <c r="B22" s="27"/>
      <c r="C22" s="27"/>
      <c r="D22" s="27"/>
      <c r="E22" s="38"/>
      <c r="F22" s="38"/>
      <c r="G22" s="38"/>
      <c r="H22" s="121"/>
      <c r="I22" s="121"/>
      <c r="J22" s="121"/>
      <c r="K22" s="121"/>
      <c r="L22" s="121"/>
      <c r="M22" s="27"/>
      <c r="N22" s="27"/>
      <c r="O22" s="27"/>
      <c r="P22" s="27"/>
      <c r="Q22" s="27"/>
    </row>
    <row r="23" spans="1:17" x14ac:dyDescent="0.45">
      <c r="A23" s="28"/>
      <c r="B23" s="27"/>
      <c r="C23" s="27"/>
      <c r="D23" s="27"/>
      <c r="E23" s="38"/>
      <c r="F23" s="38"/>
      <c r="G23" s="38"/>
      <c r="H23" s="121"/>
      <c r="I23" s="121"/>
      <c r="J23" s="121"/>
      <c r="K23" s="121"/>
      <c r="L23" s="121"/>
      <c r="M23" s="27"/>
      <c r="N23" s="27"/>
      <c r="O23" s="27"/>
      <c r="P23" s="27"/>
      <c r="Q23" s="27"/>
    </row>
    <row r="24" spans="1:17" x14ac:dyDescent="0.45">
      <c r="A24" s="28"/>
      <c r="B24" s="27"/>
      <c r="C24" s="27"/>
      <c r="D24" s="27"/>
      <c r="E24" s="38"/>
      <c r="F24" s="38"/>
      <c r="G24" s="38"/>
      <c r="H24" s="121"/>
      <c r="I24" s="121"/>
      <c r="J24" s="121"/>
      <c r="K24" s="121"/>
      <c r="L24" s="121"/>
      <c r="M24" s="27"/>
      <c r="N24" s="27"/>
      <c r="O24" s="27"/>
      <c r="P24" s="27"/>
      <c r="Q24" s="27"/>
    </row>
    <row r="25" spans="1:17" x14ac:dyDescent="0.45">
      <c r="A25" s="28"/>
      <c r="B25" s="27"/>
      <c r="C25" s="27"/>
      <c r="D25" s="27"/>
      <c r="E25" s="38"/>
      <c r="F25" s="38"/>
      <c r="G25" s="38"/>
      <c r="H25" s="121"/>
      <c r="I25" s="121"/>
      <c r="J25" s="121"/>
      <c r="K25" s="121"/>
      <c r="L25" s="121"/>
      <c r="M25" s="27"/>
      <c r="N25" s="27"/>
      <c r="O25" s="27"/>
      <c r="P25" s="27"/>
      <c r="Q25" s="27"/>
    </row>
    <row r="26" spans="1:17" x14ac:dyDescent="0.45">
      <c r="A26" s="28"/>
      <c r="B26" s="27"/>
      <c r="C26" s="27"/>
      <c r="D26" s="27"/>
      <c r="E26" s="38"/>
      <c r="F26" s="38"/>
      <c r="G26" s="38"/>
      <c r="H26" s="121"/>
      <c r="I26" s="121"/>
      <c r="J26" s="121"/>
      <c r="K26" s="121"/>
      <c r="L26" s="121"/>
      <c r="M26" s="27"/>
      <c r="N26" s="27"/>
      <c r="O26" s="27"/>
      <c r="P26" s="27"/>
      <c r="Q26" s="27"/>
    </row>
    <row r="27" spans="1:17" x14ac:dyDescent="0.45">
      <c r="A27" s="28"/>
      <c r="B27" s="27"/>
      <c r="C27" s="27"/>
      <c r="D27" s="27"/>
      <c r="E27" s="38"/>
      <c r="F27" s="38"/>
      <c r="G27" s="38"/>
      <c r="H27" s="121"/>
      <c r="I27" s="121"/>
      <c r="J27" s="121"/>
      <c r="K27" s="121"/>
      <c r="L27" s="121"/>
      <c r="M27" s="27"/>
      <c r="N27" s="27"/>
      <c r="O27" s="27"/>
      <c r="P27" s="27"/>
      <c r="Q27" s="27"/>
    </row>
    <row r="28" spans="1:17" x14ac:dyDescent="0.45">
      <c r="A28" s="28"/>
      <c r="B28" s="27"/>
      <c r="C28" s="27"/>
      <c r="D28" s="27"/>
      <c r="E28" s="38"/>
      <c r="F28" s="38"/>
      <c r="G28" s="38"/>
      <c r="H28" s="121"/>
      <c r="I28" s="121"/>
      <c r="J28" s="121"/>
      <c r="K28" s="121"/>
      <c r="L28" s="121"/>
      <c r="M28" s="27"/>
      <c r="N28" s="27"/>
      <c r="O28" s="27"/>
      <c r="P28" s="27"/>
      <c r="Q28" s="27"/>
    </row>
    <row r="29" spans="1:17" x14ac:dyDescent="0.45">
      <c r="A29" s="28"/>
      <c r="B29" s="27"/>
      <c r="C29" s="27"/>
      <c r="D29" s="27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  <c r="Q29" s="27"/>
    </row>
    <row r="30" spans="1:17" ht="23.25" x14ac:dyDescent="0.5">
      <c r="A30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  <c r="Q30" s="27"/>
    </row>
    <row r="31" spans="1:17" ht="23.25" x14ac:dyDescent="0.5">
      <c r="A31" s="6" t="s">
        <v>210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  <c r="Q31" s="27"/>
    </row>
    <row r="32" spans="1:17" ht="23.25" x14ac:dyDescent="0.5">
      <c r="A32" s="251"/>
      <c r="B32" s="252"/>
      <c r="C32" s="252"/>
      <c r="D32" s="252"/>
      <c r="E32" s="253" t="s">
        <v>21</v>
      </c>
      <c r="F32" s="253"/>
      <c r="G32" s="254" t="str">
        <f>G3</f>
        <v>วิชาภาษาไทย</v>
      </c>
      <c r="H32" s="254"/>
      <c r="I32" s="252"/>
      <c r="J32" s="252"/>
      <c r="K32" s="252"/>
      <c r="L32" s="255"/>
      <c r="M32" s="27"/>
      <c r="N32" s="27"/>
      <c r="O32" s="27"/>
      <c r="P32" s="27"/>
      <c r="Q32" s="27"/>
    </row>
    <row r="33" spans="1:17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  <c r="Q33" s="27"/>
    </row>
    <row r="34" spans="1:17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  <c r="Q34" s="27"/>
    </row>
    <row r="35" spans="1:17" ht="23.25" x14ac:dyDescent="0.5">
      <c r="A35" s="19"/>
      <c r="B35" s="35">
        <f>B15</f>
        <v>2558</v>
      </c>
      <c r="C35" s="35">
        <f t="shared" ref="C35:L35" si="3">C15</f>
        <v>2559</v>
      </c>
      <c r="D35" s="35">
        <f t="shared" si="3"/>
        <v>2560</v>
      </c>
      <c r="E35" s="35">
        <f t="shared" si="3"/>
        <v>2561</v>
      </c>
      <c r="F35" s="35">
        <f t="shared" si="3"/>
        <v>2562</v>
      </c>
      <c r="G35" s="35">
        <f t="shared" si="3"/>
        <v>2563</v>
      </c>
      <c r="H35" s="35" t="str">
        <f t="shared" si="3"/>
        <v>58/59</v>
      </c>
      <c r="I35" s="35" t="str">
        <f t="shared" si="3"/>
        <v>59/60</v>
      </c>
      <c r="J35" s="35" t="str">
        <f t="shared" si="3"/>
        <v>60/61</v>
      </c>
      <c r="K35" s="35" t="str">
        <f t="shared" si="3"/>
        <v>61/62</v>
      </c>
      <c r="L35" s="35" t="str">
        <f t="shared" si="3"/>
        <v>62/63</v>
      </c>
      <c r="M35" s="27"/>
      <c r="N35" s="27"/>
      <c r="O35" s="27"/>
      <c r="P35" s="27"/>
      <c r="Q35" s="27"/>
    </row>
    <row r="36" spans="1:17" x14ac:dyDescent="0.45">
      <c r="A36" s="23" t="s">
        <v>13</v>
      </c>
      <c r="B36" s="36">
        <v>21.5</v>
      </c>
      <c r="C36" s="36">
        <v>21</v>
      </c>
      <c r="D36" s="36">
        <v>24</v>
      </c>
      <c r="E36" s="36">
        <v>20</v>
      </c>
      <c r="F36" s="36">
        <v>15.5</v>
      </c>
      <c r="G36" s="36">
        <v>12</v>
      </c>
      <c r="H36" s="120">
        <f>C36-B36</f>
        <v>-0.5</v>
      </c>
      <c r="I36" s="120">
        <f>D36-C36</f>
        <v>3</v>
      </c>
      <c r="J36" s="120">
        <f>E36-D36</f>
        <v>-4</v>
      </c>
      <c r="K36" s="120">
        <f>F36-E36</f>
        <v>-4.5</v>
      </c>
      <c r="L36" s="120">
        <f>G36-F36</f>
        <v>-3.5</v>
      </c>
      <c r="M36" s="27"/>
      <c r="N36" s="27"/>
      <c r="O36" s="27"/>
      <c r="P36" s="27"/>
      <c r="Q36" s="27"/>
    </row>
    <row r="37" spans="1:17" x14ac:dyDescent="0.45">
      <c r="A37" s="23" t="s">
        <v>14</v>
      </c>
      <c r="B37" s="36">
        <v>9.5</v>
      </c>
      <c r="C37" s="36">
        <v>3</v>
      </c>
      <c r="D37" s="36">
        <v>12.5</v>
      </c>
      <c r="E37" s="36">
        <v>9.5</v>
      </c>
      <c r="F37" s="36">
        <v>7.5</v>
      </c>
      <c r="G37" s="36">
        <v>7.5</v>
      </c>
      <c r="H37" s="120">
        <f t="shared" ref="H37:L39" si="4">C37-B37</f>
        <v>-6.5</v>
      </c>
      <c r="I37" s="120">
        <f t="shared" si="4"/>
        <v>9.5</v>
      </c>
      <c r="J37" s="120">
        <f t="shared" si="4"/>
        <v>-3</v>
      </c>
      <c r="K37" s="120">
        <f t="shared" si="4"/>
        <v>-2</v>
      </c>
      <c r="L37" s="120">
        <f t="shared" si="4"/>
        <v>0</v>
      </c>
      <c r="M37" s="27"/>
      <c r="N37" s="27"/>
      <c r="O37" s="27"/>
      <c r="P37" s="27"/>
      <c r="Q37" s="27"/>
    </row>
    <row r="38" spans="1:17" x14ac:dyDescent="0.45">
      <c r="A38" s="23" t="s">
        <v>15</v>
      </c>
      <c r="B38" s="36">
        <v>0.5</v>
      </c>
      <c r="C38" s="36">
        <v>0</v>
      </c>
      <c r="D38" s="36">
        <v>0</v>
      </c>
      <c r="E38" s="36">
        <v>0</v>
      </c>
      <c r="F38" s="36">
        <v>0.5</v>
      </c>
      <c r="G38" s="36">
        <v>1</v>
      </c>
      <c r="H38" s="120">
        <f t="shared" si="4"/>
        <v>-0.5</v>
      </c>
      <c r="I38" s="120">
        <f t="shared" si="4"/>
        <v>0</v>
      </c>
      <c r="J38" s="120">
        <f t="shared" si="4"/>
        <v>0</v>
      </c>
      <c r="K38" s="120">
        <f t="shared" si="4"/>
        <v>0.5</v>
      </c>
      <c r="L38" s="120">
        <f t="shared" si="4"/>
        <v>0.5</v>
      </c>
      <c r="M38" s="27"/>
      <c r="N38" s="27"/>
      <c r="O38" s="27"/>
      <c r="P38" s="27"/>
      <c r="Q38" s="27"/>
    </row>
    <row r="39" spans="1:17" x14ac:dyDescent="0.45">
      <c r="A39" s="23" t="s">
        <v>16</v>
      </c>
      <c r="B39" s="36">
        <v>0.5</v>
      </c>
      <c r="C39" s="36">
        <v>0</v>
      </c>
      <c r="D39" s="36">
        <v>0</v>
      </c>
      <c r="E39" s="36">
        <v>0</v>
      </c>
      <c r="F39" s="36">
        <v>0</v>
      </c>
      <c r="G39" s="36">
        <v>0.5</v>
      </c>
      <c r="H39" s="120">
        <f t="shared" si="4"/>
        <v>-0.5</v>
      </c>
      <c r="I39" s="120">
        <f t="shared" si="4"/>
        <v>0</v>
      </c>
      <c r="J39" s="120">
        <f t="shared" si="4"/>
        <v>0</v>
      </c>
      <c r="K39" s="120">
        <f t="shared" si="4"/>
        <v>0</v>
      </c>
      <c r="L39" s="120">
        <f t="shared" si="4"/>
        <v>0.5</v>
      </c>
      <c r="M39" s="27"/>
      <c r="N39" s="27"/>
      <c r="O39" s="27"/>
      <c r="P39" s="27"/>
      <c r="Q39" s="27"/>
    </row>
    <row r="40" spans="1:17" ht="23.25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3.25" x14ac:dyDescent="0.5">
      <c r="A41" s="251"/>
      <c r="B41" s="252"/>
      <c r="C41" s="252"/>
      <c r="D41" s="252"/>
      <c r="E41" s="253" t="s">
        <v>24</v>
      </c>
      <c r="F41" s="253"/>
      <c r="G41" s="254" t="str">
        <f>G32</f>
        <v>วิชาภาษาไทย</v>
      </c>
      <c r="H41" s="254"/>
      <c r="I41" s="252"/>
      <c r="J41" s="252"/>
      <c r="K41" s="252"/>
      <c r="L41" s="255"/>
      <c r="M41" s="4"/>
      <c r="N41" s="4"/>
      <c r="O41" s="4"/>
      <c r="P41" s="4"/>
      <c r="Q41" s="4"/>
    </row>
    <row r="42" spans="1:17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  <c r="Q42" s="4"/>
    </row>
    <row r="43" spans="1:17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  <c r="Q43" s="4"/>
    </row>
    <row r="44" spans="1:17" ht="23.25" x14ac:dyDescent="0.5">
      <c r="A44" s="19"/>
      <c r="B44" s="35">
        <f>B6</f>
        <v>2558</v>
      </c>
      <c r="C44" s="35">
        <f t="shared" ref="C44:L44" si="5">C6</f>
        <v>2559</v>
      </c>
      <c r="D44" s="35">
        <f t="shared" si="5"/>
        <v>2560</v>
      </c>
      <c r="E44" s="35">
        <f t="shared" si="5"/>
        <v>2561</v>
      </c>
      <c r="F44" s="35">
        <f t="shared" si="5"/>
        <v>2562</v>
      </c>
      <c r="G44" s="35">
        <f t="shared" si="5"/>
        <v>2563</v>
      </c>
      <c r="H44" s="35" t="str">
        <f t="shared" si="5"/>
        <v>58/59</v>
      </c>
      <c r="I44" s="35" t="str">
        <f t="shared" si="5"/>
        <v>59/60</v>
      </c>
      <c r="J44" s="35" t="str">
        <f t="shared" si="5"/>
        <v>60/61</v>
      </c>
      <c r="K44" s="35" t="str">
        <f t="shared" si="5"/>
        <v>61/62</v>
      </c>
      <c r="L44" s="35" t="str">
        <f t="shared" si="5"/>
        <v>62/63</v>
      </c>
      <c r="M44" s="4"/>
      <c r="N44" s="4"/>
      <c r="O44" s="4"/>
      <c r="P44" s="4"/>
      <c r="Q44" s="4"/>
    </row>
    <row r="45" spans="1:17" ht="23.25" x14ac:dyDescent="0.5">
      <c r="A45" s="23" t="s">
        <v>13</v>
      </c>
      <c r="B45" s="36">
        <v>64.03</v>
      </c>
      <c r="C45" s="36">
        <v>66.45</v>
      </c>
      <c r="D45" s="36">
        <v>61.52</v>
      </c>
      <c r="E45" s="36">
        <v>58.51</v>
      </c>
      <c r="F45" s="36">
        <v>51.25</v>
      </c>
      <c r="G45" s="36">
        <v>56.51</v>
      </c>
      <c r="H45" s="120">
        <f>C45-B45</f>
        <v>2.4200000000000017</v>
      </c>
      <c r="I45" s="120">
        <f>D45-C45</f>
        <v>-4.93</v>
      </c>
      <c r="J45" s="120">
        <f>E45-D45</f>
        <v>-3.0100000000000051</v>
      </c>
      <c r="K45" s="120">
        <f>F45-E45</f>
        <v>-7.259999999999998</v>
      </c>
      <c r="L45" s="120">
        <f>G45-F45</f>
        <v>5.259999999999998</v>
      </c>
      <c r="M45" s="4"/>
      <c r="N45" s="4"/>
      <c r="O45" s="4"/>
      <c r="P45" s="4"/>
      <c r="Q45" s="4"/>
    </row>
    <row r="46" spans="1:17" ht="23.25" x14ac:dyDescent="0.5">
      <c r="A46" s="23" t="s">
        <v>14</v>
      </c>
      <c r="B46" s="36">
        <v>51.02</v>
      </c>
      <c r="C46" s="36">
        <v>55.25</v>
      </c>
      <c r="D46" s="36">
        <v>52.08</v>
      </c>
      <c r="E46" s="36">
        <v>49.53</v>
      </c>
      <c r="F46" s="36">
        <v>43.25</v>
      </c>
      <c r="G46" s="36">
        <v>46.47</v>
      </c>
      <c r="H46" s="120">
        <f t="shared" ref="H46:L48" si="6">C46-B46</f>
        <v>4.2299999999999969</v>
      </c>
      <c r="I46" s="120">
        <f t="shared" si="6"/>
        <v>-3.1700000000000017</v>
      </c>
      <c r="J46" s="120">
        <f t="shared" si="6"/>
        <v>-2.5499999999999972</v>
      </c>
      <c r="K46" s="120">
        <f t="shared" si="6"/>
        <v>-6.2800000000000011</v>
      </c>
      <c r="L46" s="120">
        <f t="shared" si="6"/>
        <v>3.2199999999999989</v>
      </c>
      <c r="M46" s="4"/>
      <c r="N46" s="4"/>
      <c r="O46" s="4"/>
      <c r="P46" s="4"/>
      <c r="Q46" s="4"/>
    </row>
    <row r="47" spans="1:17" ht="23.25" x14ac:dyDescent="0.5">
      <c r="A47" s="23" t="s">
        <v>15</v>
      </c>
      <c r="B47" s="36">
        <v>49.95</v>
      </c>
      <c r="C47" s="36">
        <v>53.09</v>
      </c>
      <c r="D47" s="36">
        <v>50.07</v>
      </c>
      <c r="E47" s="36">
        <v>48.16</v>
      </c>
      <c r="F47" s="36">
        <v>43.02</v>
      </c>
      <c r="G47" s="36">
        <v>46.19</v>
      </c>
      <c r="H47" s="120">
        <f t="shared" si="6"/>
        <v>3.1400000000000006</v>
      </c>
      <c r="I47" s="120">
        <f t="shared" si="6"/>
        <v>-3.0200000000000031</v>
      </c>
      <c r="J47" s="120">
        <f t="shared" si="6"/>
        <v>-1.9100000000000037</v>
      </c>
      <c r="K47" s="120">
        <f t="shared" si="6"/>
        <v>-5.1399999999999935</v>
      </c>
      <c r="L47" s="120">
        <f t="shared" si="6"/>
        <v>3.1699999999999946</v>
      </c>
      <c r="M47" s="4"/>
      <c r="N47" s="4"/>
      <c r="O47" s="4"/>
      <c r="P47" s="4"/>
      <c r="Q47" s="4"/>
    </row>
    <row r="48" spans="1:17" ht="23.25" x14ac:dyDescent="0.5">
      <c r="A48" s="23" t="s">
        <v>16</v>
      </c>
      <c r="B48" s="36">
        <v>49.36</v>
      </c>
      <c r="C48" s="36">
        <v>52.29</v>
      </c>
      <c r="D48" s="36">
        <v>49.25</v>
      </c>
      <c r="E48" s="36">
        <v>47.31</v>
      </c>
      <c r="F48" s="36">
        <v>42.21</v>
      </c>
      <c r="G48" s="36">
        <v>44.36</v>
      </c>
      <c r="H48" s="120">
        <f t="shared" si="6"/>
        <v>2.9299999999999997</v>
      </c>
      <c r="I48" s="120">
        <f t="shared" si="6"/>
        <v>-3.0399999999999991</v>
      </c>
      <c r="J48" s="120">
        <f t="shared" si="6"/>
        <v>-1.9399999999999977</v>
      </c>
      <c r="K48" s="120">
        <f t="shared" si="6"/>
        <v>-5.1000000000000014</v>
      </c>
      <c r="L48" s="120">
        <f t="shared" si="6"/>
        <v>2.1499999999999986</v>
      </c>
      <c r="M48" s="4"/>
      <c r="N48" s="4"/>
      <c r="O48" s="4"/>
      <c r="P48" s="4"/>
      <c r="Q48" s="4"/>
    </row>
    <row r="49" spans="1:17" ht="23.25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3.25" x14ac:dyDescent="0.5">
      <c r="A50" s="251" t="s">
        <v>81</v>
      </c>
      <c r="B50" s="252"/>
      <c r="C50" s="252"/>
      <c r="D50" s="252"/>
      <c r="E50" s="253" t="s">
        <v>212</v>
      </c>
      <c r="F50" s="253"/>
      <c r="G50" s="254" t="str">
        <f>G41</f>
        <v>วิชาภาษาไทย</v>
      </c>
      <c r="H50" s="254"/>
      <c r="I50" s="252" t="s">
        <v>213</v>
      </c>
      <c r="J50" s="252"/>
      <c r="K50" s="252"/>
      <c r="L50" s="255"/>
      <c r="M50" s="4"/>
      <c r="N50" s="4"/>
      <c r="O50" s="4"/>
      <c r="P50" s="4"/>
      <c r="Q50" s="4"/>
    </row>
    <row r="51" spans="1:17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  <c r="Q51" s="27"/>
    </row>
    <row r="52" spans="1:17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  <c r="Q52" s="27"/>
    </row>
    <row r="53" spans="1:17" ht="23.25" x14ac:dyDescent="0.5">
      <c r="A53" s="19"/>
      <c r="B53" s="35">
        <f>B6</f>
        <v>2558</v>
      </c>
      <c r="C53" s="35">
        <f t="shared" ref="C53:L53" si="7">C6</f>
        <v>2559</v>
      </c>
      <c r="D53" s="35">
        <f t="shared" si="7"/>
        <v>2560</v>
      </c>
      <c r="E53" s="35">
        <f t="shared" si="7"/>
        <v>2561</v>
      </c>
      <c r="F53" s="35">
        <f t="shared" si="7"/>
        <v>2562</v>
      </c>
      <c r="G53" s="35">
        <f t="shared" si="7"/>
        <v>2563</v>
      </c>
      <c r="H53" s="35" t="str">
        <f t="shared" si="7"/>
        <v>58/59</v>
      </c>
      <c r="I53" s="35" t="str">
        <f t="shared" si="7"/>
        <v>59/60</v>
      </c>
      <c r="J53" s="35" t="str">
        <f t="shared" si="7"/>
        <v>60/61</v>
      </c>
      <c r="K53" s="35" t="str">
        <f t="shared" si="7"/>
        <v>61/62</v>
      </c>
      <c r="L53" s="35" t="str">
        <f t="shared" si="7"/>
        <v>62/63</v>
      </c>
      <c r="M53" s="27"/>
      <c r="N53" s="27"/>
      <c r="O53" s="27"/>
      <c r="P53" s="27"/>
      <c r="Q53" s="27"/>
    </row>
    <row r="54" spans="1:17" x14ac:dyDescent="0.45">
      <c r="A54" s="23" t="s">
        <v>14</v>
      </c>
      <c r="B54" s="42">
        <f t="shared" ref="B54:G54" si="8">B45-B46</f>
        <v>13.009999999999998</v>
      </c>
      <c r="C54" s="42">
        <f t="shared" si="8"/>
        <v>11.200000000000003</v>
      </c>
      <c r="D54" s="42">
        <f t="shared" si="8"/>
        <v>9.4400000000000048</v>
      </c>
      <c r="E54" s="42">
        <f t="shared" si="8"/>
        <v>8.9799999999999969</v>
      </c>
      <c r="F54" s="42">
        <f t="shared" si="8"/>
        <v>8</v>
      </c>
      <c r="G54" s="42">
        <f t="shared" si="8"/>
        <v>10.039999999999999</v>
      </c>
      <c r="H54" s="96">
        <f>C54-B54</f>
        <v>-1.8099999999999952</v>
      </c>
      <c r="I54" s="96">
        <f t="shared" ref="I54:L56" si="9">D54-C54</f>
        <v>-1.759999999999998</v>
      </c>
      <c r="J54" s="96">
        <f t="shared" si="9"/>
        <v>-0.46000000000000796</v>
      </c>
      <c r="K54" s="96">
        <f t="shared" si="9"/>
        <v>-0.97999999999999687</v>
      </c>
      <c r="L54" s="96">
        <f t="shared" si="9"/>
        <v>2.0399999999999991</v>
      </c>
      <c r="M54" s="27"/>
      <c r="N54" s="27"/>
      <c r="O54" s="27"/>
      <c r="P54" s="27"/>
      <c r="Q54" s="27"/>
    </row>
    <row r="55" spans="1:17" x14ac:dyDescent="0.45">
      <c r="A55" s="23" t="s">
        <v>15</v>
      </c>
      <c r="B55" s="42">
        <f t="shared" ref="B55:G55" si="10">B45-B47</f>
        <v>14.079999999999998</v>
      </c>
      <c r="C55" s="42">
        <f t="shared" si="10"/>
        <v>13.36</v>
      </c>
      <c r="D55" s="42">
        <f t="shared" si="10"/>
        <v>11.450000000000003</v>
      </c>
      <c r="E55" s="42">
        <f t="shared" si="10"/>
        <v>10.350000000000001</v>
      </c>
      <c r="F55" s="42">
        <f t="shared" si="10"/>
        <v>8.2299999999999969</v>
      </c>
      <c r="G55" s="42">
        <f t="shared" si="10"/>
        <v>10.32</v>
      </c>
      <c r="H55" s="96">
        <f t="shared" ref="H55:H56" si="11">C55-B55</f>
        <v>-0.71999999999999886</v>
      </c>
      <c r="I55" s="96">
        <f t="shared" si="9"/>
        <v>-1.9099999999999966</v>
      </c>
      <c r="J55" s="96">
        <f t="shared" si="9"/>
        <v>-1.1000000000000014</v>
      </c>
      <c r="K55" s="96">
        <f t="shared" si="9"/>
        <v>-2.1200000000000045</v>
      </c>
      <c r="L55" s="96">
        <f t="shared" si="9"/>
        <v>2.0900000000000034</v>
      </c>
      <c r="M55" s="27"/>
      <c r="N55" s="27"/>
      <c r="O55" s="27"/>
      <c r="P55" s="27"/>
      <c r="Q55" s="27"/>
    </row>
    <row r="56" spans="1:17" x14ac:dyDescent="0.45">
      <c r="A56" s="23" t="s">
        <v>16</v>
      </c>
      <c r="B56" s="42">
        <f t="shared" ref="B56:G56" si="12">B45-B48</f>
        <v>14.670000000000002</v>
      </c>
      <c r="C56" s="42">
        <f t="shared" si="12"/>
        <v>14.160000000000004</v>
      </c>
      <c r="D56" s="42">
        <f t="shared" si="12"/>
        <v>12.270000000000003</v>
      </c>
      <c r="E56" s="42">
        <f t="shared" si="12"/>
        <v>11.199999999999996</v>
      </c>
      <c r="F56" s="42">
        <f t="shared" si="12"/>
        <v>9.0399999999999991</v>
      </c>
      <c r="G56" s="42">
        <f t="shared" si="12"/>
        <v>12.149999999999999</v>
      </c>
      <c r="H56" s="96">
        <f t="shared" si="11"/>
        <v>-0.50999999999999801</v>
      </c>
      <c r="I56" s="96">
        <f t="shared" si="9"/>
        <v>-1.8900000000000006</v>
      </c>
      <c r="J56" s="96">
        <f t="shared" si="9"/>
        <v>-1.0700000000000074</v>
      </c>
      <c r="K56" s="96">
        <f t="shared" si="9"/>
        <v>-2.1599999999999966</v>
      </c>
      <c r="L56" s="96">
        <f t="shared" si="9"/>
        <v>3.1099999999999994</v>
      </c>
      <c r="M56" s="27"/>
      <c r="N56" s="27"/>
      <c r="O56" s="27"/>
      <c r="P56" s="27"/>
      <c r="Q56" s="27"/>
    </row>
    <row r="57" spans="1:17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  <c r="Q57" s="27"/>
    </row>
    <row r="58" spans="1:17" ht="23.25" x14ac:dyDescent="0.5">
      <c r="A58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  <c r="Q58" s="27"/>
    </row>
    <row r="59" spans="1:17" ht="23.25" x14ac:dyDescent="0.5">
      <c r="A59" s="6" t="s">
        <v>210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  <c r="Q59" s="27"/>
    </row>
    <row r="60" spans="1:17" ht="26.25" x14ac:dyDescent="0.55000000000000004">
      <c r="A60" s="256"/>
      <c r="B60" s="257"/>
      <c r="C60" s="257"/>
      <c r="D60" s="257"/>
      <c r="E60" s="258" t="s">
        <v>34</v>
      </c>
      <c r="F60" s="258"/>
      <c r="G60" s="259" t="str">
        <f>G50</f>
        <v>วิชาภาษาไทย</v>
      </c>
      <c r="H60" s="259"/>
      <c r="I60" s="257"/>
      <c r="J60" s="257"/>
      <c r="K60" s="257"/>
      <c r="L60" s="257"/>
      <c r="M60" s="260"/>
      <c r="N60" s="27"/>
      <c r="O60" s="27"/>
      <c r="P60" s="27"/>
      <c r="Q60" s="27"/>
    </row>
    <row r="61" spans="1:17" ht="23.25" x14ac:dyDescent="0.5">
      <c r="A61" s="15" t="s">
        <v>3</v>
      </c>
      <c r="B61" s="122" t="s">
        <v>29</v>
      </c>
      <c r="C61" s="123"/>
      <c r="D61" s="123"/>
      <c r="E61" s="123"/>
      <c r="F61" s="123"/>
      <c r="G61" s="124"/>
      <c r="H61" s="47" t="s">
        <v>30</v>
      </c>
      <c r="I61" s="48"/>
      <c r="J61" s="48"/>
      <c r="K61" s="48"/>
      <c r="L61" s="48"/>
      <c r="M61" s="49"/>
      <c r="N61" s="27"/>
      <c r="O61" s="27"/>
      <c r="P61" s="27"/>
      <c r="Q61" s="27"/>
    </row>
    <row r="62" spans="1:17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  <c r="Q62" s="27"/>
    </row>
    <row r="63" spans="1:17" ht="23.25" x14ac:dyDescent="0.5">
      <c r="A63" s="19"/>
      <c r="B63" s="35">
        <f>B53</f>
        <v>2558</v>
      </c>
      <c r="C63" s="35">
        <f t="shared" ref="C63:G63" si="13">C53</f>
        <v>2559</v>
      </c>
      <c r="D63" s="35">
        <f t="shared" si="13"/>
        <v>2560</v>
      </c>
      <c r="E63" s="35">
        <f t="shared" si="13"/>
        <v>2561</v>
      </c>
      <c r="F63" s="35">
        <f t="shared" si="13"/>
        <v>2562</v>
      </c>
      <c r="G63" s="35">
        <f t="shared" si="13"/>
        <v>2563</v>
      </c>
      <c r="H63" s="35">
        <f>B63</f>
        <v>2558</v>
      </c>
      <c r="I63" s="35">
        <f t="shared" ref="I63:M63" si="14">C63</f>
        <v>2559</v>
      </c>
      <c r="J63" s="35">
        <f t="shared" si="14"/>
        <v>2560</v>
      </c>
      <c r="K63" s="35">
        <f t="shared" si="14"/>
        <v>2561</v>
      </c>
      <c r="L63" s="35">
        <f t="shared" si="14"/>
        <v>2562</v>
      </c>
      <c r="M63" s="35">
        <f t="shared" si="14"/>
        <v>2563</v>
      </c>
      <c r="N63" s="27"/>
      <c r="O63" s="27"/>
      <c r="P63" s="27"/>
      <c r="Q63" s="27"/>
    </row>
    <row r="64" spans="1:17" ht="26.25" x14ac:dyDescent="0.45">
      <c r="A64" s="23" t="s">
        <v>13</v>
      </c>
      <c r="B64" s="261">
        <v>11.75</v>
      </c>
      <c r="C64" s="261">
        <v>11.72</v>
      </c>
      <c r="D64" s="261">
        <v>11.04</v>
      </c>
      <c r="E64" s="261">
        <v>11.71</v>
      </c>
      <c r="F64" s="261">
        <v>11.92</v>
      </c>
      <c r="G64" s="261">
        <v>13.26</v>
      </c>
      <c r="H64" s="261">
        <v>65</v>
      </c>
      <c r="I64" s="261">
        <v>68</v>
      </c>
      <c r="J64" s="261">
        <v>63</v>
      </c>
      <c r="K64" s="261">
        <v>59.5</v>
      </c>
      <c r="L64" s="261">
        <v>51.25</v>
      </c>
      <c r="M64" s="261">
        <v>58</v>
      </c>
      <c r="N64" s="27"/>
      <c r="O64" s="27"/>
      <c r="P64" s="27"/>
      <c r="Q64" s="27"/>
    </row>
    <row r="65" spans="1:17" ht="26.25" x14ac:dyDescent="0.45">
      <c r="A65" s="23" t="s">
        <v>14</v>
      </c>
      <c r="B65" s="261">
        <v>15.89</v>
      </c>
      <c r="C65" s="261">
        <v>16.32</v>
      </c>
      <c r="D65" s="261">
        <v>16.03</v>
      </c>
      <c r="E65" s="261">
        <v>16.46</v>
      </c>
      <c r="F65" s="261">
        <v>15.02</v>
      </c>
      <c r="G65" s="261">
        <v>16.37</v>
      </c>
      <c r="H65" s="261">
        <v>51.5</v>
      </c>
      <c r="I65" s="261">
        <v>56.5</v>
      </c>
      <c r="J65" s="261">
        <v>53</v>
      </c>
      <c r="K65" s="261">
        <v>49.5</v>
      </c>
      <c r="L65" s="261">
        <v>42</v>
      </c>
      <c r="M65" s="261">
        <v>46.5</v>
      </c>
      <c r="N65" s="27"/>
      <c r="O65" s="27"/>
      <c r="P65" s="27"/>
      <c r="Q65" s="27"/>
    </row>
    <row r="66" spans="1:17" ht="26.25" x14ac:dyDescent="0.45">
      <c r="A66" s="23" t="s">
        <v>31</v>
      </c>
      <c r="B66" s="261">
        <v>15.23</v>
      </c>
      <c r="C66" s="261">
        <v>15.87</v>
      </c>
      <c r="D66" s="261">
        <v>15.37</v>
      </c>
      <c r="E66" s="261">
        <v>15.76</v>
      </c>
      <c r="F66" s="261">
        <v>14.51</v>
      </c>
      <c r="G66" s="261">
        <v>15.98</v>
      </c>
      <c r="H66" s="261">
        <v>50</v>
      </c>
      <c r="I66" s="261">
        <v>54</v>
      </c>
      <c r="J66" s="261">
        <v>50.5</v>
      </c>
      <c r="K66" s="261">
        <v>48</v>
      </c>
      <c r="L66" s="261">
        <v>42</v>
      </c>
      <c r="M66" s="261">
        <v>45</v>
      </c>
      <c r="N66" s="27"/>
      <c r="O66" s="27"/>
      <c r="P66" s="27"/>
      <c r="Q66" s="27"/>
    </row>
    <row r="67" spans="1:17" ht="26.25" x14ac:dyDescent="0.45">
      <c r="A67" s="23" t="s">
        <v>16</v>
      </c>
      <c r="B67" s="261">
        <v>15.57</v>
      </c>
      <c r="C67" s="261">
        <v>16.27</v>
      </c>
      <c r="D67" s="261">
        <v>15.77</v>
      </c>
      <c r="E67" s="261">
        <v>16.100000000000001</v>
      </c>
      <c r="F67" s="261">
        <v>14.76</v>
      </c>
      <c r="G67" s="261">
        <v>16.14</v>
      </c>
      <c r="H67" s="261">
        <v>49.5</v>
      </c>
      <c r="I67" s="261">
        <v>53</v>
      </c>
      <c r="J67" s="261">
        <v>49.5</v>
      </c>
      <c r="K67" s="261">
        <v>47</v>
      </c>
      <c r="L67" s="261">
        <v>41</v>
      </c>
      <c r="M67" s="261">
        <v>44</v>
      </c>
      <c r="N67" s="27"/>
      <c r="O67" s="27"/>
      <c r="P67" s="27"/>
      <c r="Q67" s="27"/>
    </row>
    <row r="68" spans="1:17" x14ac:dyDescent="0.45">
      <c r="A68" s="28"/>
      <c r="B68" s="29"/>
      <c r="C68" s="29"/>
      <c r="D68" s="29"/>
      <c r="E68" s="29"/>
      <c r="F68" s="29"/>
      <c r="G68" s="29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6.25" x14ac:dyDescent="0.55000000000000004">
      <c r="A69" s="44" t="s">
        <v>214</v>
      </c>
      <c r="B69" s="45"/>
      <c r="C69" s="45"/>
      <c r="D69" s="45"/>
      <c r="E69" s="45"/>
      <c r="F69" s="45"/>
      <c r="G69" s="46"/>
      <c r="H69" s="53"/>
      <c r="I69" s="53"/>
      <c r="J69" s="53"/>
      <c r="K69" s="53"/>
      <c r="L69" s="53"/>
      <c r="M69" s="27"/>
      <c r="N69" s="27"/>
      <c r="O69" s="27"/>
      <c r="P69" s="27"/>
      <c r="Q69" s="27"/>
    </row>
    <row r="70" spans="1:17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27"/>
      <c r="N70" s="27"/>
      <c r="O70" s="27"/>
      <c r="P70" s="27"/>
      <c r="Q70" s="27"/>
    </row>
    <row r="71" spans="1:17" ht="23.25" x14ac:dyDescent="0.5">
      <c r="A71" s="54"/>
      <c r="B71" s="35">
        <f>B63</f>
        <v>2558</v>
      </c>
      <c r="C71" s="35">
        <f t="shared" ref="C71:G71" si="15">C63</f>
        <v>2559</v>
      </c>
      <c r="D71" s="35">
        <f t="shared" si="15"/>
        <v>2560</v>
      </c>
      <c r="E71" s="35">
        <f t="shared" si="15"/>
        <v>2561</v>
      </c>
      <c r="F71" s="35">
        <f t="shared" si="15"/>
        <v>2562</v>
      </c>
      <c r="G71" s="35">
        <f t="shared" si="15"/>
        <v>2563</v>
      </c>
      <c r="H71" s="10"/>
      <c r="I71" s="10"/>
      <c r="J71" s="10"/>
      <c r="K71" s="10"/>
      <c r="L71" s="10"/>
      <c r="M71" s="27"/>
      <c r="N71" s="27"/>
      <c r="O71" s="27"/>
      <c r="P71" s="27"/>
      <c r="Q71" s="27"/>
    </row>
    <row r="72" spans="1:17" ht="22.5" customHeight="1" x14ac:dyDescent="0.45">
      <c r="A72" s="55" t="s">
        <v>35</v>
      </c>
      <c r="B72" s="56">
        <f t="shared" ref="B72:G72" si="16">SUM(B45-B48)/B67</f>
        <v>0.94219653179190765</v>
      </c>
      <c r="C72" s="56">
        <f t="shared" si="16"/>
        <v>0.8703134603564846</v>
      </c>
      <c r="D72" s="56">
        <f t="shared" si="16"/>
        <v>0.77805960684844666</v>
      </c>
      <c r="E72" s="56">
        <f t="shared" si="16"/>
        <v>0.69565217391304313</v>
      </c>
      <c r="F72" s="56">
        <f t="shared" si="16"/>
        <v>0.61246612466124661</v>
      </c>
      <c r="G72" s="56">
        <f t="shared" si="16"/>
        <v>0.75278810408921926</v>
      </c>
      <c r="H72" s="57"/>
      <c r="I72" s="57"/>
      <c r="J72" s="57"/>
      <c r="K72" s="57"/>
      <c r="L72" s="57"/>
      <c r="M72" s="27"/>
      <c r="N72" s="27"/>
      <c r="O72" s="27"/>
      <c r="P72" s="27"/>
      <c r="Q72" s="27"/>
    </row>
    <row r="73" spans="1:17" ht="23.25" x14ac:dyDescent="0.45">
      <c r="A73" s="58" t="s">
        <v>36</v>
      </c>
      <c r="B73" s="56">
        <f>SUM(B72*10)+50</f>
        <v>59.421965317919074</v>
      </c>
      <c r="C73" s="56">
        <f t="shared" ref="C73:G73" si="17">SUM(C72*10)+50</f>
        <v>58.703134603564848</v>
      </c>
      <c r="D73" s="56">
        <f t="shared" si="17"/>
        <v>57.780596068484471</v>
      </c>
      <c r="E73" s="56">
        <f t="shared" si="17"/>
        <v>56.95652173913043</v>
      </c>
      <c r="F73" s="56">
        <f t="shared" si="17"/>
        <v>56.124661246612469</v>
      </c>
      <c r="G73" s="56">
        <f t="shared" si="17"/>
        <v>57.52788104089219</v>
      </c>
      <c r="H73" s="57"/>
      <c r="I73" s="57"/>
      <c r="J73" s="57"/>
      <c r="K73" s="57"/>
      <c r="L73" s="57"/>
      <c r="M73" s="27"/>
      <c r="N73" s="27"/>
      <c r="O73" s="27"/>
      <c r="P73" s="27"/>
      <c r="Q73" s="27"/>
    </row>
    <row r="74" spans="1:17" ht="23.25" x14ac:dyDescent="0.45">
      <c r="A74" s="23" t="s">
        <v>37</v>
      </c>
      <c r="B74" s="56">
        <v>0.33714271985392941</v>
      </c>
      <c r="C74" s="56">
        <f>C73-B73</f>
        <v>-0.71883071435422607</v>
      </c>
      <c r="D74" s="56">
        <f>D73-C73</f>
        <v>-0.92253853508037764</v>
      </c>
      <c r="E74" s="56">
        <f>E73-D73</f>
        <v>-0.82407432935404046</v>
      </c>
      <c r="F74" s="56">
        <f>F73-E73</f>
        <v>-0.83186049251796135</v>
      </c>
      <c r="G74" s="56">
        <f>G73-F73</f>
        <v>1.4032197942797211</v>
      </c>
      <c r="H74" s="57"/>
      <c r="I74" s="57"/>
      <c r="J74" s="57"/>
      <c r="K74" s="57"/>
      <c r="L74" s="57"/>
      <c r="M74" s="27"/>
      <c r="N74" s="27"/>
      <c r="O74" s="27"/>
      <c r="P74" s="27"/>
      <c r="Q74" s="27"/>
    </row>
    <row r="75" spans="1:17" ht="23.25" x14ac:dyDescent="0.45">
      <c r="A75" s="60" t="s">
        <v>38</v>
      </c>
      <c r="B75" s="56">
        <v>0.59701026878084429</v>
      </c>
      <c r="C75" s="56">
        <f>SUM(C74*100)/B73</f>
        <v>-1.2097053850513726</v>
      </c>
      <c r="D75" s="56">
        <f t="shared" ref="D75:G75" si="18">SUM(D74*100)/C73</f>
        <v>-1.5715319825942564</v>
      </c>
      <c r="E75" s="56">
        <f t="shared" si="18"/>
        <v>-1.4262129251441196</v>
      </c>
      <c r="F75" s="56">
        <f t="shared" si="18"/>
        <v>-1.4605184219781002</v>
      </c>
      <c r="G75" s="56">
        <f t="shared" si="18"/>
        <v>2.5001839888421875</v>
      </c>
      <c r="H75" s="57"/>
      <c r="I75" s="57"/>
      <c r="J75" s="57"/>
      <c r="K75" s="57"/>
      <c r="L75" s="57"/>
      <c r="M75" s="27"/>
      <c r="N75" s="27"/>
      <c r="O75" s="27"/>
      <c r="P75" s="27"/>
      <c r="Q75" s="27"/>
    </row>
    <row r="76" spans="1:17" x14ac:dyDescent="0.45">
      <c r="A76" s="28"/>
      <c r="B76" s="29"/>
      <c r="C76" s="29"/>
      <c r="D76" s="29"/>
      <c r="E76" s="29"/>
      <c r="F76" s="29"/>
      <c r="G76" s="29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45">
      <c r="A77" s="61"/>
      <c r="B77" s="61"/>
      <c r="C77" s="62"/>
      <c r="D77" s="62"/>
      <c r="E77" s="62"/>
      <c r="F77" s="62"/>
      <c r="G77" s="62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45">
      <c r="A78" s="28"/>
      <c r="B78" s="62"/>
      <c r="C78" s="62"/>
      <c r="D78" s="62"/>
      <c r="E78" s="62"/>
      <c r="F78" s="62"/>
      <c r="G78" s="62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45">
      <c r="A79" s="28"/>
      <c r="B79" s="262"/>
      <c r="C79" s="262"/>
      <c r="D79" s="262"/>
      <c r="E79" s="262"/>
      <c r="F79" s="262"/>
      <c r="G79" s="262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45">
      <c r="A80" s="28"/>
      <c r="B80" s="63"/>
      <c r="C80" s="63"/>
      <c r="D80" s="63"/>
      <c r="E80" s="63"/>
      <c r="F80" s="63"/>
      <c r="G80" s="63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45">
      <c r="A81" s="2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45">
      <c r="A82" s="28"/>
      <c r="B82" s="263"/>
      <c r="C82" s="263"/>
      <c r="D82" s="263"/>
      <c r="E82" s="263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45">
      <c r="A83" s="28"/>
      <c r="B83" s="263"/>
      <c r="C83" s="263"/>
      <c r="D83" s="263"/>
      <c r="E83" s="263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45">
      <c r="A84" s="28"/>
      <c r="F84" s="29"/>
      <c r="G84" s="29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23.25" x14ac:dyDescent="0.5">
      <c r="A85" s="1" t="str">
        <f>A58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85" s="2"/>
      <c r="C85" s="2"/>
      <c r="D85" s="2"/>
      <c r="E85" s="2"/>
      <c r="F85" s="2"/>
      <c r="G85" s="2"/>
      <c r="H85" s="2"/>
      <c r="I85" s="2"/>
      <c r="J85" s="2"/>
      <c r="K85" s="3"/>
      <c r="L85" s="4"/>
      <c r="M85" s="27"/>
      <c r="N85" s="27"/>
      <c r="O85" s="27"/>
      <c r="P85" s="27"/>
      <c r="Q85" s="27"/>
    </row>
    <row r="86" spans="1:17" ht="23.25" x14ac:dyDescent="0.5">
      <c r="A86" s="6" t="s">
        <v>210</v>
      </c>
      <c r="B86" s="7"/>
      <c r="C86" s="7"/>
      <c r="D86" s="7"/>
      <c r="E86" s="7"/>
      <c r="F86" s="7"/>
      <c r="G86" s="7"/>
      <c r="H86" s="7"/>
      <c r="I86" s="7"/>
      <c r="J86" s="7"/>
      <c r="K86" s="8"/>
      <c r="L86" s="4"/>
      <c r="M86" s="27"/>
      <c r="N86" s="27"/>
      <c r="O86" s="27"/>
      <c r="P86" s="27"/>
      <c r="Q86" s="27"/>
    </row>
    <row r="87" spans="1:17" ht="23.25" x14ac:dyDescent="0.5">
      <c r="A87" s="251" t="s">
        <v>215</v>
      </c>
      <c r="B87" s="253" t="s">
        <v>216</v>
      </c>
      <c r="C87" s="253"/>
      <c r="D87" s="253"/>
      <c r="E87" s="253"/>
      <c r="F87" s="254" t="str">
        <f>G60</f>
        <v>วิชาภาษาไทย</v>
      </c>
      <c r="G87" s="254"/>
      <c r="H87" s="252"/>
      <c r="I87" s="252"/>
      <c r="J87" s="252"/>
      <c r="K87" s="255"/>
      <c r="L87" s="27"/>
      <c r="M87" s="27"/>
      <c r="N87" s="27"/>
      <c r="O87" s="27"/>
      <c r="P87" s="27"/>
      <c r="Q87" s="27"/>
    </row>
    <row r="88" spans="1:17" ht="23.25" x14ac:dyDescent="0.5">
      <c r="A88" s="54" t="s">
        <v>40</v>
      </c>
      <c r="B88" s="54" t="s">
        <v>41</v>
      </c>
      <c r="C88" s="54"/>
      <c r="D88" s="54"/>
      <c r="E88" s="54"/>
      <c r="F88" s="9" t="s">
        <v>42</v>
      </c>
      <c r="G88" s="9"/>
      <c r="H88" s="9"/>
      <c r="I88" s="9"/>
      <c r="J88" s="9"/>
      <c r="K88" s="9"/>
      <c r="L88" s="4"/>
      <c r="M88" s="4"/>
      <c r="N88" s="4"/>
      <c r="O88" s="4"/>
      <c r="P88" s="4"/>
      <c r="Q88" s="4"/>
    </row>
    <row r="89" spans="1:17" ht="23.25" x14ac:dyDescent="0.5">
      <c r="A89" s="54"/>
      <c r="B89" s="54"/>
      <c r="C89" s="54"/>
      <c r="D89" s="54"/>
      <c r="E89" s="54"/>
      <c r="F89" s="35">
        <f t="shared" ref="F89:K89" si="19">B71</f>
        <v>2558</v>
      </c>
      <c r="G89" s="35">
        <f t="shared" si="19"/>
        <v>2559</v>
      </c>
      <c r="H89" s="35">
        <f t="shared" si="19"/>
        <v>2560</v>
      </c>
      <c r="I89" s="35">
        <f t="shared" si="19"/>
        <v>2561</v>
      </c>
      <c r="J89" s="35">
        <f t="shared" si="19"/>
        <v>2562</v>
      </c>
      <c r="K89" s="35">
        <f t="shared" si="19"/>
        <v>2563</v>
      </c>
      <c r="L89" s="10"/>
      <c r="M89" s="10"/>
      <c r="N89" s="10"/>
      <c r="O89" s="10"/>
      <c r="P89" s="10"/>
      <c r="Q89" s="10"/>
    </row>
    <row r="90" spans="1:17" x14ac:dyDescent="0.45">
      <c r="A90" s="264" t="s">
        <v>43</v>
      </c>
      <c r="B90" s="265" t="s">
        <v>44</v>
      </c>
      <c r="C90" s="265"/>
      <c r="D90" s="265"/>
      <c r="E90" s="265"/>
      <c r="F90" s="95">
        <v>100</v>
      </c>
      <c r="G90" s="95">
        <v>100</v>
      </c>
      <c r="H90" s="95">
        <v>100</v>
      </c>
      <c r="I90" s="95">
        <v>100</v>
      </c>
      <c r="J90" s="95">
        <v>100</v>
      </c>
      <c r="K90" s="95">
        <v>100</v>
      </c>
      <c r="L90" s="69"/>
      <c r="M90" s="69"/>
      <c r="N90" s="69"/>
      <c r="O90" s="69"/>
      <c r="P90" s="69"/>
      <c r="Q90" s="69"/>
    </row>
    <row r="91" spans="1:17" x14ac:dyDescent="0.45">
      <c r="A91" s="264" t="s">
        <v>45</v>
      </c>
      <c r="B91" s="265" t="s">
        <v>46</v>
      </c>
      <c r="C91" s="265"/>
      <c r="D91" s="265"/>
      <c r="E91" s="265"/>
      <c r="F91" s="95">
        <v>100</v>
      </c>
      <c r="G91" s="95">
        <v>100</v>
      </c>
      <c r="H91" s="95">
        <v>100</v>
      </c>
      <c r="I91" s="95">
        <v>100</v>
      </c>
      <c r="J91" s="95">
        <v>100</v>
      </c>
      <c r="K91" s="95">
        <v>100</v>
      </c>
      <c r="L91" s="69"/>
      <c r="M91" s="69"/>
      <c r="N91" s="69"/>
      <c r="O91" s="69"/>
      <c r="P91" s="69"/>
      <c r="Q91" s="69"/>
    </row>
    <row r="92" spans="1:17" x14ac:dyDescent="0.45">
      <c r="A92" s="264" t="s">
        <v>47</v>
      </c>
      <c r="B92" s="265" t="s">
        <v>48</v>
      </c>
      <c r="C92" s="265"/>
      <c r="D92" s="265"/>
      <c r="E92" s="265"/>
      <c r="F92" s="95">
        <v>100</v>
      </c>
      <c r="G92" s="95">
        <v>100</v>
      </c>
      <c r="H92" s="95">
        <v>100</v>
      </c>
      <c r="I92" s="95">
        <v>100</v>
      </c>
      <c r="J92" s="95">
        <v>100</v>
      </c>
      <c r="K92" s="95">
        <v>100</v>
      </c>
      <c r="L92" s="69"/>
      <c r="M92" s="69"/>
      <c r="N92" s="69"/>
      <c r="O92" s="69"/>
      <c r="P92" s="69"/>
      <c r="Q92" s="69"/>
    </row>
    <row r="93" spans="1:17" x14ac:dyDescent="0.45">
      <c r="A93" s="264" t="s">
        <v>49</v>
      </c>
      <c r="B93" s="266" t="s">
        <v>50</v>
      </c>
      <c r="C93" s="266"/>
      <c r="D93" s="266"/>
      <c r="E93" s="266"/>
      <c r="F93" s="95">
        <v>100</v>
      </c>
      <c r="G93" s="95">
        <v>100</v>
      </c>
      <c r="H93" s="95">
        <v>100</v>
      </c>
      <c r="I93" s="95">
        <v>100</v>
      </c>
      <c r="J93" s="95">
        <v>100</v>
      </c>
      <c r="K93" s="95">
        <v>100</v>
      </c>
      <c r="L93" s="69"/>
      <c r="M93" s="69"/>
      <c r="N93" s="69"/>
      <c r="O93" s="69"/>
      <c r="P93" s="69"/>
      <c r="Q93" s="69"/>
    </row>
    <row r="94" spans="1:17" x14ac:dyDescent="0.45">
      <c r="A94" s="264" t="s">
        <v>53</v>
      </c>
      <c r="B94" s="265" t="s">
        <v>54</v>
      </c>
      <c r="C94" s="265"/>
      <c r="D94" s="265"/>
      <c r="E94" s="265"/>
      <c r="F94" s="95">
        <v>100</v>
      </c>
      <c r="G94" s="95">
        <v>100</v>
      </c>
      <c r="H94" s="95">
        <v>100</v>
      </c>
      <c r="I94" s="95">
        <v>100</v>
      </c>
      <c r="J94" s="95">
        <v>100</v>
      </c>
      <c r="K94" s="95">
        <v>100</v>
      </c>
      <c r="L94" s="69"/>
      <c r="M94" s="69"/>
      <c r="N94" s="69"/>
      <c r="O94" s="69"/>
      <c r="P94" s="69"/>
      <c r="Q94" s="69"/>
    </row>
    <row r="95" spans="1:17" x14ac:dyDescent="0.45">
      <c r="A95" s="114"/>
      <c r="B95" s="116"/>
      <c r="C95" s="116"/>
      <c r="D95" s="116"/>
      <c r="E95" s="116"/>
      <c r="F95" s="86"/>
      <c r="G95" s="86"/>
      <c r="H95" s="86"/>
      <c r="I95" s="86"/>
      <c r="J95" s="86"/>
      <c r="K95" s="86"/>
      <c r="L95" s="69"/>
      <c r="M95" s="69"/>
      <c r="N95" s="69"/>
      <c r="O95" s="69"/>
      <c r="P95" s="69"/>
      <c r="Q95" s="69"/>
    </row>
    <row r="96" spans="1:17" x14ac:dyDescent="0.45">
      <c r="A96" s="77"/>
      <c r="B96" s="78" t="s">
        <v>56</v>
      </c>
      <c r="C96" s="78"/>
      <c r="D96" s="78"/>
      <c r="E96" s="78"/>
      <c r="F96" s="102">
        <f t="shared" ref="F96:K96" si="20">SUM(F90:F95)</f>
        <v>500</v>
      </c>
      <c r="G96" s="102">
        <f t="shared" si="20"/>
        <v>500</v>
      </c>
      <c r="H96" s="102">
        <f t="shared" si="20"/>
        <v>500</v>
      </c>
      <c r="I96" s="102">
        <f t="shared" si="20"/>
        <v>500</v>
      </c>
      <c r="J96" s="102">
        <f t="shared" si="20"/>
        <v>500</v>
      </c>
      <c r="K96" s="102">
        <f t="shared" si="20"/>
        <v>500</v>
      </c>
      <c r="L96" s="81"/>
      <c r="M96" s="81"/>
      <c r="N96" s="81"/>
      <c r="O96" s="81"/>
      <c r="P96" s="81"/>
      <c r="Q96" s="81"/>
    </row>
    <row r="110" spans="1:1" x14ac:dyDescent="0.45">
      <c r="A110" s="5" t="s">
        <v>81</v>
      </c>
    </row>
    <row r="113" spans="1:17" ht="23.25" x14ac:dyDescent="0.5">
      <c r="A113" s="1" t="str">
        <f>A85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7" ht="23.25" x14ac:dyDescent="0.5">
      <c r="A114" s="6" t="s">
        <v>210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83"/>
      <c r="O114" s="83"/>
      <c r="P114" s="83"/>
      <c r="Q114" s="83"/>
    </row>
    <row r="115" spans="1:17" ht="23.25" x14ac:dyDescent="0.5">
      <c r="A115" s="12" t="s">
        <v>40</v>
      </c>
      <c r="B115" s="267" t="s">
        <v>217</v>
      </c>
      <c r="C115" s="268"/>
      <c r="D115" s="268"/>
      <c r="E115" s="268"/>
      <c r="F115" s="268"/>
      <c r="G115" s="268"/>
      <c r="H115" s="269" t="str">
        <f>F87</f>
        <v>วิชาภาษาไทย</v>
      </c>
      <c r="I115" s="269"/>
      <c r="J115" s="269"/>
      <c r="K115" s="269"/>
      <c r="L115" s="269"/>
      <c r="M115" s="270"/>
      <c r="N115" s="4"/>
      <c r="O115" s="4"/>
      <c r="P115" s="4"/>
      <c r="Q115" s="4"/>
    </row>
    <row r="116" spans="1:17" ht="23.25" x14ac:dyDescent="0.5">
      <c r="A116" s="84"/>
      <c r="B116" s="271"/>
      <c r="C116" s="272"/>
      <c r="D116" s="272"/>
      <c r="E116" s="272"/>
      <c r="F116" s="272"/>
      <c r="G116" s="272"/>
      <c r="H116" s="273"/>
      <c r="I116" s="273"/>
      <c r="J116" s="273"/>
      <c r="K116" s="273"/>
      <c r="L116" s="273"/>
      <c r="M116" s="274"/>
      <c r="N116" s="4"/>
      <c r="O116" s="4"/>
      <c r="P116" s="4"/>
      <c r="Q116" s="4"/>
    </row>
    <row r="117" spans="1:17" ht="23.25" x14ac:dyDescent="0.5">
      <c r="A117" s="15"/>
      <c r="B117" s="85" t="s">
        <v>13</v>
      </c>
      <c r="C117" s="85"/>
      <c r="D117" s="85"/>
      <c r="E117" s="85"/>
      <c r="F117" s="85"/>
      <c r="G117" s="85"/>
      <c r="H117" s="9" t="s">
        <v>14</v>
      </c>
      <c r="I117" s="9"/>
      <c r="J117" s="9"/>
      <c r="K117" s="9"/>
      <c r="L117" s="9"/>
      <c r="M117" s="9"/>
      <c r="N117" s="4"/>
      <c r="O117" s="4"/>
      <c r="P117" s="4"/>
      <c r="Q117" s="10"/>
    </row>
    <row r="118" spans="1:17" ht="23.25" x14ac:dyDescent="0.5">
      <c r="A118" s="19"/>
      <c r="B118" s="35">
        <f t="shared" ref="B118:G118" si="21">F89</f>
        <v>2558</v>
      </c>
      <c r="C118" s="35">
        <f t="shared" si="21"/>
        <v>2559</v>
      </c>
      <c r="D118" s="35">
        <f t="shared" si="21"/>
        <v>2560</v>
      </c>
      <c r="E118" s="35">
        <f t="shared" si="21"/>
        <v>2561</v>
      </c>
      <c r="F118" s="35">
        <f t="shared" si="21"/>
        <v>2562</v>
      </c>
      <c r="G118" s="35">
        <f t="shared" si="21"/>
        <v>2563</v>
      </c>
      <c r="H118" s="35">
        <f>B118</f>
        <v>2558</v>
      </c>
      <c r="I118" s="35">
        <f t="shared" ref="I118:M118" si="22">C118</f>
        <v>2559</v>
      </c>
      <c r="J118" s="35">
        <f t="shared" si="22"/>
        <v>2560</v>
      </c>
      <c r="K118" s="35">
        <f t="shared" si="22"/>
        <v>2561</v>
      </c>
      <c r="L118" s="35">
        <f t="shared" si="22"/>
        <v>2562</v>
      </c>
      <c r="M118" s="35">
        <f t="shared" si="22"/>
        <v>2563</v>
      </c>
      <c r="N118" s="10"/>
      <c r="O118" s="10"/>
      <c r="P118" s="10"/>
      <c r="Q118" s="10"/>
    </row>
    <row r="119" spans="1:17" x14ac:dyDescent="0.45">
      <c r="A119" s="264" t="s">
        <v>43</v>
      </c>
      <c r="B119" s="86">
        <v>69.72</v>
      </c>
      <c r="C119" s="86">
        <v>77.92</v>
      </c>
      <c r="D119" s="86">
        <v>69.5</v>
      </c>
      <c r="E119" s="86">
        <v>70.010000000000005</v>
      </c>
      <c r="F119" s="86">
        <v>51.92</v>
      </c>
      <c r="G119" s="86">
        <v>60.17</v>
      </c>
      <c r="H119" s="86">
        <v>57.47</v>
      </c>
      <c r="I119" s="86">
        <v>67.25</v>
      </c>
      <c r="J119" s="86">
        <v>59.67</v>
      </c>
      <c r="K119" s="86">
        <v>60.1</v>
      </c>
      <c r="L119" s="86">
        <v>44.36</v>
      </c>
      <c r="M119" s="86">
        <v>49.73</v>
      </c>
      <c r="N119" s="69"/>
      <c r="O119" s="69"/>
      <c r="P119" s="69"/>
      <c r="Q119" s="69"/>
    </row>
    <row r="120" spans="1:17" x14ac:dyDescent="0.45">
      <c r="A120" s="264" t="s">
        <v>45</v>
      </c>
      <c r="B120" s="86">
        <v>65.48</v>
      </c>
      <c r="C120" s="86">
        <v>69.59</v>
      </c>
      <c r="D120" s="86">
        <v>63.97</v>
      </c>
      <c r="E120" s="86">
        <v>62.06</v>
      </c>
      <c r="F120" s="86">
        <v>55.65</v>
      </c>
      <c r="G120" s="86">
        <v>70.37</v>
      </c>
      <c r="H120" s="86">
        <v>50.31</v>
      </c>
      <c r="I120" s="86">
        <v>56.78</v>
      </c>
      <c r="J120" s="86">
        <v>52.94</v>
      </c>
      <c r="K120" s="86">
        <v>50.25</v>
      </c>
      <c r="L120" s="86">
        <v>46.42</v>
      </c>
      <c r="M120" s="86">
        <v>56.2</v>
      </c>
      <c r="N120" s="69"/>
      <c r="O120" s="69"/>
      <c r="P120" s="69"/>
      <c r="Q120" s="69"/>
    </row>
    <row r="121" spans="1:17" x14ac:dyDescent="0.45">
      <c r="A121" s="264" t="s">
        <v>47</v>
      </c>
      <c r="B121" s="86">
        <v>77.36</v>
      </c>
      <c r="C121" s="86">
        <v>78.52</v>
      </c>
      <c r="D121" s="86">
        <v>85.87</v>
      </c>
      <c r="E121" s="86">
        <v>83.03</v>
      </c>
      <c r="F121" s="86">
        <v>77.77</v>
      </c>
      <c r="G121" s="86">
        <v>77.34</v>
      </c>
      <c r="H121" s="86">
        <v>66.709999999999994</v>
      </c>
      <c r="I121" s="86">
        <v>68.27</v>
      </c>
      <c r="J121" s="86">
        <v>76.44</v>
      </c>
      <c r="K121" s="86">
        <v>76.819999999999993</v>
      </c>
      <c r="L121" s="86">
        <v>68.08</v>
      </c>
      <c r="M121" s="86">
        <v>69.09</v>
      </c>
      <c r="N121" s="69"/>
      <c r="O121" s="69"/>
      <c r="P121" s="69"/>
      <c r="Q121" s="69"/>
    </row>
    <row r="122" spans="1:17" x14ac:dyDescent="0.45">
      <c r="A122" s="264" t="s">
        <v>49</v>
      </c>
      <c r="B122" s="86">
        <v>51.2</v>
      </c>
      <c r="C122" s="86">
        <v>47.94</v>
      </c>
      <c r="D122" s="86">
        <v>48</v>
      </c>
      <c r="E122" s="86">
        <v>42.3</v>
      </c>
      <c r="F122" s="86">
        <v>43.08</v>
      </c>
      <c r="G122" s="86">
        <v>42.96</v>
      </c>
      <c r="H122" s="86">
        <v>39.42</v>
      </c>
      <c r="I122" s="86">
        <v>37.840000000000003</v>
      </c>
      <c r="J122" s="86">
        <v>39.82</v>
      </c>
      <c r="K122" s="86">
        <v>35.11</v>
      </c>
      <c r="L122" s="86">
        <v>35.44</v>
      </c>
      <c r="M122" s="86">
        <v>35.409999999999997</v>
      </c>
      <c r="N122" s="69"/>
      <c r="O122" s="69"/>
      <c r="P122" s="69"/>
      <c r="Q122" s="69"/>
    </row>
    <row r="123" spans="1:17" x14ac:dyDescent="0.45">
      <c r="A123" s="264" t="s">
        <v>53</v>
      </c>
      <c r="B123" s="86">
        <v>67.010000000000005</v>
      </c>
      <c r="C123" s="86">
        <v>63.63</v>
      </c>
      <c r="D123" s="86">
        <v>57.3</v>
      </c>
      <c r="E123" s="86">
        <v>48.56</v>
      </c>
      <c r="F123" s="86">
        <v>54.47</v>
      </c>
      <c r="G123" s="86">
        <v>53.08</v>
      </c>
      <c r="H123" s="86">
        <v>51.19</v>
      </c>
      <c r="I123" s="86">
        <v>50.48</v>
      </c>
      <c r="J123" s="86">
        <v>48.2</v>
      </c>
      <c r="K123" s="86">
        <v>41.08</v>
      </c>
      <c r="L123" s="86">
        <v>46.21</v>
      </c>
      <c r="M123" s="86">
        <v>43.45</v>
      </c>
      <c r="N123" s="69"/>
      <c r="O123" s="69"/>
      <c r="P123" s="69"/>
      <c r="Q123" s="69"/>
    </row>
    <row r="124" spans="1:17" x14ac:dyDescent="0.45">
      <c r="A124" s="114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69"/>
      <c r="O124" s="69"/>
      <c r="P124" s="69"/>
      <c r="Q124" s="69"/>
    </row>
    <row r="125" spans="1:17" x14ac:dyDescent="0.45">
      <c r="A125" s="77" t="s">
        <v>56</v>
      </c>
      <c r="B125" s="87">
        <f t="shared" ref="B125:M125" si="23">SUM(B119:B124)</f>
        <v>330.77</v>
      </c>
      <c r="C125" s="87">
        <f t="shared" si="23"/>
        <v>337.59999999999997</v>
      </c>
      <c r="D125" s="87">
        <f t="shared" si="23"/>
        <v>324.64000000000004</v>
      </c>
      <c r="E125" s="87">
        <f t="shared" si="23"/>
        <v>305.95999999999998</v>
      </c>
      <c r="F125" s="87">
        <f t="shared" si="23"/>
        <v>282.89</v>
      </c>
      <c r="G125" s="87">
        <f t="shared" si="23"/>
        <v>303.92</v>
      </c>
      <c r="H125" s="87">
        <f t="shared" si="23"/>
        <v>265.10000000000002</v>
      </c>
      <c r="I125" s="87">
        <f t="shared" si="23"/>
        <v>280.62</v>
      </c>
      <c r="J125" s="87">
        <f t="shared" si="23"/>
        <v>277.07</v>
      </c>
      <c r="K125" s="87">
        <f t="shared" si="23"/>
        <v>263.35999999999996</v>
      </c>
      <c r="L125" s="87">
        <f t="shared" si="23"/>
        <v>240.51000000000002</v>
      </c>
      <c r="M125" s="87">
        <f t="shared" si="23"/>
        <v>253.88</v>
      </c>
      <c r="N125" s="81"/>
      <c r="O125" s="81"/>
      <c r="P125" s="81"/>
      <c r="Q125" s="81"/>
    </row>
    <row r="126" spans="1:17" x14ac:dyDescent="0.45">
      <c r="A126" s="88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ht="23.25" x14ac:dyDescent="0.5">
      <c r="A127" s="1" t="str">
        <f>A113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81"/>
      <c r="O127" s="81"/>
      <c r="P127" s="81"/>
      <c r="Q127" s="81"/>
    </row>
    <row r="128" spans="1:17" ht="23.25" x14ac:dyDescent="0.5">
      <c r="A128" s="6" t="s">
        <v>210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23.25" customHeight="1" x14ac:dyDescent="0.45">
      <c r="A129" s="11" t="s">
        <v>40</v>
      </c>
      <c r="B129" s="267" t="s">
        <v>217</v>
      </c>
      <c r="C129" s="268"/>
      <c r="D129" s="268"/>
      <c r="E129" s="268"/>
      <c r="F129" s="268"/>
      <c r="G129" s="268"/>
      <c r="H129" s="269" t="str">
        <f>H115</f>
        <v>วิชาภาษาไทย</v>
      </c>
      <c r="I129" s="269"/>
      <c r="J129" s="269"/>
      <c r="K129" s="269"/>
      <c r="L129" s="269"/>
      <c r="M129" s="270"/>
    </row>
    <row r="130" spans="1:13" ht="23.25" customHeight="1" x14ac:dyDescent="0.45">
      <c r="A130" s="15"/>
      <c r="B130" s="271"/>
      <c r="C130" s="272"/>
      <c r="D130" s="272"/>
      <c r="E130" s="272"/>
      <c r="F130" s="272"/>
      <c r="G130" s="272"/>
      <c r="H130" s="273"/>
      <c r="I130" s="273"/>
      <c r="J130" s="273"/>
      <c r="K130" s="273"/>
      <c r="L130" s="273"/>
      <c r="M130" s="274"/>
    </row>
    <row r="131" spans="1:13" ht="23.25" x14ac:dyDescent="0.5">
      <c r="A131" s="15"/>
      <c r="B131" s="6" t="s">
        <v>15</v>
      </c>
      <c r="C131" s="7"/>
      <c r="D131" s="7"/>
      <c r="E131" s="7"/>
      <c r="F131" s="7"/>
      <c r="G131" s="8"/>
      <c r="H131" s="31" t="s">
        <v>16</v>
      </c>
      <c r="I131" s="32"/>
      <c r="J131" s="32"/>
      <c r="K131" s="32"/>
      <c r="L131" s="32"/>
      <c r="M131" s="33"/>
    </row>
    <row r="132" spans="1:13" ht="23.25" x14ac:dyDescent="0.5">
      <c r="A132" s="19"/>
      <c r="B132" s="35">
        <f t="shared" ref="B132:M132" si="24">B118</f>
        <v>2558</v>
      </c>
      <c r="C132" s="35">
        <f t="shared" si="24"/>
        <v>2559</v>
      </c>
      <c r="D132" s="35">
        <f t="shared" si="24"/>
        <v>2560</v>
      </c>
      <c r="E132" s="35">
        <f t="shared" si="24"/>
        <v>2561</v>
      </c>
      <c r="F132" s="35">
        <f t="shared" si="24"/>
        <v>2562</v>
      </c>
      <c r="G132" s="35">
        <f t="shared" si="24"/>
        <v>2563</v>
      </c>
      <c r="H132" s="35">
        <f t="shared" si="24"/>
        <v>2558</v>
      </c>
      <c r="I132" s="35">
        <f t="shared" si="24"/>
        <v>2559</v>
      </c>
      <c r="J132" s="35">
        <f t="shared" si="24"/>
        <v>2560</v>
      </c>
      <c r="K132" s="35">
        <f t="shared" si="24"/>
        <v>2561</v>
      </c>
      <c r="L132" s="35">
        <f t="shared" si="24"/>
        <v>2562</v>
      </c>
      <c r="M132" s="35">
        <f t="shared" si="24"/>
        <v>2563</v>
      </c>
    </row>
    <row r="133" spans="1:13" x14ac:dyDescent="0.45">
      <c r="A133" s="264" t="s">
        <v>43</v>
      </c>
      <c r="B133" s="86">
        <v>56.77</v>
      </c>
      <c r="C133" s="86">
        <v>65.290000000000006</v>
      </c>
      <c r="D133" s="86">
        <v>58.01</v>
      </c>
      <c r="E133" s="86">
        <v>58.59</v>
      </c>
      <c r="F133" s="86">
        <v>44.43</v>
      </c>
      <c r="G133" s="86">
        <v>49.01</v>
      </c>
      <c r="H133" s="86">
        <v>56.14</v>
      </c>
      <c r="I133" s="86">
        <v>64.260000000000005</v>
      </c>
      <c r="J133" s="86">
        <v>57.04</v>
      </c>
      <c r="K133" s="86">
        <v>57.48</v>
      </c>
      <c r="L133" s="86">
        <v>43.65</v>
      </c>
      <c r="M133" s="86">
        <v>48.1</v>
      </c>
    </row>
    <row r="134" spans="1:13" x14ac:dyDescent="0.45">
      <c r="A134" s="264" t="s">
        <v>45</v>
      </c>
      <c r="B134" s="86">
        <v>49.36</v>
      </c>
      <c r="C134" s="86">
        <v>54.7</v>
      </c>
      <c r="D134" s="86">
        <v>50.82</v>
      </c>
      <c r="E134" s="86">
        <v>48.05</v>
      </c>
      <c r="F134" s="86">
        <v>45.82</v>
      </c>
      <c r="G134" s="86">
        <v>53.88</v>
      </c>
      <c r="H134" s="86">
        <v>48.73</v>
      </c>
      <c r="I134" s="86">
        <v>53.87</v>
      </c>
      <c r="J134" s="86">
        <v>49.93</v>
      </c>
      <c r="K134" s="86">
        <v>47.06</v>
      </c>
      <c r="L134" s="86">
        <v>45.1</v>
      </c>
      <c r="M134" s="86">
        <v>52.73</v>
      </c>
    </row>
    <row r="135" spans="1:13" x14ac:dyDescent="0.45">
      <c r="A135" s="264" t="s">
        <v>47</v>
      </c>
      <c r="B135" s="86">
        <v>65.73</v>
      </c>
      <c r="C135" s="86">
        <v>64.930000000000007</v>
      </c>
      <c r="D135" s="86">
        <v>74.69</v>
      </c>
      <c r="E135" s="86">
        <v>74.94</v>
      </c>
      <c r="F135" s="86">
        <v>67.540000000000006</v>
      </c>
      <c r="G135" s="86">
        <v>68.61</v>
      </c>
      <c r="H135" s="86">
        <v>65.099999999999994</v>
      </c>
      <c r="I135" s="86">
        <v>64.540000000000006</v>
      </c>
      <c r="J135" s="86">
        <v>73.78</v>
      </c>
      <c r="K135" s="86">
        <v>74.23</v>
      </c>
      <c r="L135" s="86">
        <v>66.33</v>
      </c>
      <c r="M135" s="86">
        <v>67.790000000000006</v>
      </c>
    </row>
    <row r="136" spans="1:13" x14ac:dyDescent="0.45">
      <c r="A136" s="264" t="s">
        <v>49</v>
      </c>
      <c r="B136" s="86">
        <v>37.729999999999997</v>
      </c>
      <c r="C136" s="86">
        <v>35.64</v>
      </c>
      <c r="D136" s="86">
        <v>37.659999999999997</v>
      </c>
      <c r="E136" s="86">
        <v>34.78</v>
      </c>
      <c r="F136" s="86">
        <v>34.65</v>
      </c>
      <c r="G136" s="86">
        <v>33.96</v>
      </c>
      <c r="H136" s="86">
        <v>37.43</v>
      </c>
      <c r="I136" s="86">
        <v>35.24</v>
      </c>
      <c r="J136" s="86">
        <v>37.18</v>
      </c>
      <c r="K136" s="86">
        <v>34.29</v>
      </c>
      <c r="L136" s="86">
        <v>34.03</v>
      </c>
      <c r="M136" s="86">
        <v>33.44</v>
      </c>
    </row>
    <row r="137" spans="1:13" x14ac:dyDescent="0.45">
      <c r="A137" s="264" t="s">
        <v>53</v>
      </c>
      <c r="B137" s="86">
        <v>50.1</v>
      </c>
      <c r="C137" s="86">
        <v>47.98</v>
      </c>
      <c r="D137" s="86">
        <v>45.59</v>
      </c>
      <c r="E137" s="86">
        <v>39.17</v>
      </c>
      <c r="F137" s="86">
        <v>46.64</v>
      </c>
      <c r="G137" s="86">
        <v>42</v>
      </c>
      <c r="H137" s="86">
        <v>49.17</v>
      </c>
      <c r="I137" s="86">
        <v>47.03</v>
      </c>
      <c r="J137" s="86">
        <v>44.62</v>
      </c>
      <c r="K137" s="86">
        <v>38.479999999999997</v>
      </c>
      <c r="L137" s="86">
        <v>45.41</v>
      </c>
      <c r="M137" s="86">
        <v>40.98</v>
      </c>
    </row>
    <row r="138" spans="1:13" x14ac:dyDescent="0.45">
      <c r="A138" s="77" t="s">
        <v>56</v>
      </c>
      <c r="B138" s="87">
        <f t="shared" ref="B138:M138" si="25">SUM(B133:B137)</f>
        <v>259.69</v>
      </c>
      <c r="C138" s="87">
        <f t="shared" si="25"/>
        <v>268.54000000000002</v>
      </c>
      <c r="D138" s="87">
        <f t="shared" si="25"/>
        <v>266.77</v>
      </c>
      <c r="E138" s="87">
        <f t="shared" si="25"/>
        <v>255.52999999999997</v>
      </c>
      <c r="F138" s="87">
        <f t="shared" si="25"/>
        <v>239.08000000000004</v>
      </c>
      <c r="G138" s="87">
        <f t="shared" si="25"/>
        <v>247.46</v>
      </c>
      <c r="H138" s="87">
        <f t="shared" si="25"/>
        <v>256.57</v>
      </c>
      <c r="I138" s="87">
        <f t="shared" si="25"/>
        <v>264.94000000000005</v>
      </c>
      <c r="J138" s="87">
        <f t="shared" si="25"/>
        <v>262.55</v>
      </c>
      <c r="K138" s="87">
        <f t="shared" si="25"/>
        <v>251.53999999999996</v>
      </c>
      <c r="L138" s="87">
        <f t="shared" si="25"/>
        <v>234.51999999999998</v>
      </c>
      <c r="M138" s="87">
        <f t="shared" si="25"/>
        <v>243.04</v>
      </c>
    </row>
    <row r="139" spans="1:13" x14ac:dyDescent="0.45">
      <c r="A139" s="88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x14ac:dyDescent="0.45">
      <c r="A140" s="88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59" spans="1:17" x14ac:dyDescent="0.4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x14ac:dyDescent="0.4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x14ac:dyDescent="0.45">
      <c r="A161" s="83"/>
      <c r="B161" s="89" t="s">
        <v>18</v>
      </c>
      <c r="C161" s="89"/>
      <c r="D161" s="89"/>
      <c r="E161" s="89"/>
      <c r="F161" s="89"/>
      <c r="G161" s="89" t="s">
        <v>21</v>
      </c>
      <c r="H161" s="89"/>
      <c r="I161" s="89"/>
      <c r="J161" s="89"/>
      <c r="K161" s="89"/>
      <c r="L161" s="89" t="s">
        <v>24</v>
      </c>
      <c r="M161" s="89"/>
      <c r="N161" s="89"/>
      <c r="O161" s="89"/>
      <c r="P161" s="89"/>
      <c r="Q161" s="88"/>
    </row>
    <row r="162" spans="1:17" x14ac:dyDescent="0.45">
      <c r="A162" s="83"/>
      <c r="B162" s="90">
        <f>C132</f>
        <v>2559</v>
      </c>
      <c r="C162" s="90">
        <f>D132</f>
        <v>2560</v>
      </c>
      <c r="D162" s="90">
        <f>E132</f>
        <v>2561</v>
      </c>
      <c r="E162" s="90">
        <f>F132</f>
        <v>2562</v>
      </c>
      <c r="F162" s="90">
        <f>G132</f>
        <v>2563</v>
      </c>
      <c r="G162" s="90">
        <f>B162</f>
        <v>2559</v>
      </c>
      <c r="H162" s="90">
        <f t="shared" ref="H162:K162" si="26">C162</f>
        <v>2560</v>
      </c>
      <c r="I162" s="90">
        <f t="shared" si="26"/>
        <v>2561</v>
      </c>
      <c r="J162" s="90">
        <f t="shared" si="26"/>
        <v>2562</v>
      </c>
      <c r="K162" s="90">
        <f t="shared" si="26"/>
        <v>2563</v>
      </c>
      <c r="L162" s="90">
        <f>G162</f>
        <v>2559</v>
      </c>
      <c r="M162" s="90">
        <f t="shared" ref="M162" si="27">H162</f>
        <v>2560</v>
      </c>
      <c r="N162" s="90">
        <f>I162</f>
        <v>2561</v>
      </c>
      <c r="O162" s="90">
        <f>J162</f>
        <v>2562</v>
      </c>
      <c r="P162" s="90">
        <f>K162</f>
        <v>2563</v>
      </c>
      <c r="Q162" s="88"/>
    </row>
    <row r="163" spans="1:17" x14ac:dyDescent="0.45">
      <c r="A163" s="83" t="str">
        <f>A7</f>
        <v>ระดับโรงเรียน</v>
      </c>
      <c r="B163" s="92">
        <f t="shared" ref="B163:F166" si="28">C16</f>
        <v>89.5</v>
      </c>
      <c r="C163" s="92">
        <f t="shared" si="28"/>
        <v>88.5</v>
      </c>
      <c r="D163" s="92">
        <f t="shared" si="28"/>
        <v>86</v>
      </c>
      <c r="E163" s="92">
        <f t="shared" si="28"/>
        <v>82.5</v>
      </c>
      <c r="F163" s="92">
        <f t="shared" si="28"/>
        <v>83.5</v>
      </c>
      <c r="G163" s="92">
        <f>C36</f>
        <v>21</v>
      </c>
      <c r="H163" s="92">
        <f t="shared" ref="H163:K166" si="29">D36</f>
        <v>24</v>
      </c>
      <c r="I163" s="92">
        <f t="shared" si="29"/>
        <v>20</v>
      </c>
      <c r="J163" s="92">
        <f t="shared" si="29"/>
        <v>15.5</v>
      </c>
      <c r="K163" s="92">
        <f t="shared" si="29"/>
        <v>12</v>
      </c>
      <c r="L163" s="92">
        <f>C45</f>
        <v>66.45</v>
      </c>
      <c r="M163" s="92">
        <f>D45</f>
        <v>61.52</v>
      </c>
      <c r="N163" s="92">
        <f t="shared" ref="N163:P166" si="30">E45</f>
        <v>58.51</v>
      </c>
      <c r="O163" s="92">
        <f t="shared" si="30"/>
        <v>51.25</v>
      </c>
      <c r="P163" s="92">
        <f t="shared" si="30"/>
        <v>56.51</v>
      </c>
      <c r="Q163" s="43"/>
    </row>
    <row r="164" spans="1:17" x14ac:dyDescent="0.45">
      <c r="A164" s="83" t="str">
        <f>A8</f>
        <v>ระดับจังหวัด</v>
      </c>
      <c r="B164" s="92">
        <f t="shared" si="28"/>
        <v>94.5</v>
      </c>
      <c r="C164" s="92">
        <f t="shared" si="28"/>
        <v>91</v>
      </c>
      <c r="D164" s="92">
        <f t="shared" si="28"/>
        <v>90.5</v>
      </c>
      <c r="E164" s="92">
        <f t="shared" si="28"/>
        <v>89</v>
      </c>
      <c r="F164" s="92">
        <f t="shared" si="28"/>
        <v>87</v>
      </c>
      <c r="G164" s="92">
        <f t="shared" ref="G164:G166" si="31">C37</f>
        <v>3</v>
      </c>
      <c r="H164" s="92">
        <f t="shared" si="29"/>
        <v>12.5</v>
      </c>
      <c r="I164" s="92">
        <f t="shared" si="29"/>
        <v>9.5</v>
      </c>
      <c r="J164" s="92">
        <f t="shared" si="29"/>
        <v>7.5</v>
      </c>
      <c r="K164" s="92">
        <f t="shared" si="29"/>
        <v>7.5</v>
      </c>
      <c r="L164" s="92">
        <f t="shared" ref="L164:L166" si="32">C46</f>
        <v>55.25</v>
      </c>
      <c r="M164" s="92">
        <f>D46</f>
        <v>52.08</v>
      </c>
      <c r="N164" s="92">
        <f t="shared" si="30"/>
        <v>49.53</v>
      </c>
      <c r="O164" s="92">
        <f t="shared" si="30"/>
        <v>43.25</v>
      </c>
      <c r="P164" s="92">
        <f t="shared" si="30"/>
        <v>46.47</v>
      </c>
      <c r="Q164" s="43"/>
    </row>
    <row r="165" spans="1:17" x14ac:dyDescent="0.45">
      <c r="A165" s="83" t="str">
        <f>A9</f>
        <v>ระดับสังกัด</v>
      </c>
      <c r="B165" s="92">
        <f t="shared" si="28"/>
        <v>96.5</v>
      </c>
      <c r="C165" s="92">
        <f t="shared" si="28"/>
        <v>98</v>
      </c>
      <c r="D165" s="92">
        <f t="shared" si="28"/>
        <v>95.5</v>
      </c>
      <c r="E165" s="92">
        <f t="shared" si="28"/>
        <v>94.5</v>
      </c>
      <c r="F165" s="92">
        <f t="shared" si="28"/>
        <v>96</v>
      </c>
      <c r="G165" s="92">
        <f t="shared" si="31"/>
        <v>0</v>
      </c>
      <c r="H165" s="92">
        <f t="shared" si="29"/>
        <v>0</v>
      </c>
      <c r="I165" s="92">
        <f t="shared" si="29"/>
        <v>0</v>
      </c>
      <c r="J165" s="92">
        <f t="shared" si="29"/>
        <v>0.5</v>
      </c>
      <c r="K165" s="92">
        <f t="shared" si="29"/>
        <v>1</v>
      </c>
      <c r="L165" s="92">
        <f t="shared" si="32"/>
        <v>53.09</v>
      </c>
      <c r="M165" s="92">
        <f>D47</f>
        <v>50.07</v>
      </c>
      <c r="N165" s="92">
        <f t="shared" si="30"/>
        <v>48.16</v>
      </c>
      <c r="O165" s="92">
        <f t="shared" si="30"/>
        <v>43.02</v>
      </c>
      <c r="P165" s="92">
        <f t="shared" si="30"/>
        <v>46.19</v>
      </c>
      <c r="Q165" s="43"/>
    </row>
    <row r="166" spans="1:17" x14ac:dyDescent="0.45">
      <c r="A166" s="83" t="str">
        <f>A10</f>
        <v>ระดับประเทศ</v>
      </c>
      <c r="B166" s="92">
        <f t="shared" si="28"/>
        <v>97</v>
      </c>
      <c r="C166" s="92">
        <f t="shared" si="28"/>
        <v>98</v>
      </c>
      <c r="D166" s="92">
        <f t="shared" si="28"/>
        <v>95.5</v>
      </c>
      <c r="E166" s="92">
        <f t="shared" si="28"/>
        <v>94.5</v>
      </c>
      <c r="F166" s="92">
        <f t="shared" si="28"/>
        <v>96</v>
      </c>
      <c r="G166" s="92">
        <f t="shared" si="31"/>
        <v>0</v>
      </c>
      <c r="H166" s="92">
        <f t="shared" si="29"/>
        <v>0</v>
      </c>
      <c r="I166" s="92">
        <f t="shared" si="29"/>
        <v>0</v>
      </c>
      <c r="J166" s="92">
        <f t="shared" si="29"/>
        <v>0</v>
      </c>
      <c r="K166" s="92">
        <f t="shared" si="29"/>
        <v>0.5</v>
      </c>
      <c r="L166" s="92">
        <f t="shared" si="32"/>
        <v>52.29</v>
      </c>
      <c r="M166" s="92">
        <f>D48</f>
        <v>49.25</v>
      </c>
      <c r="N166" s="92">
        <f t="shared" si="30"/>
        <v>47.31</v>
      </c>
      <c r="O166" s="92">
        <f t="shared" si="30"/>
        <v>42.21</v>
      </c>
      <c r="P166" s="92">
        <f t="shared" si="30"/>
        <v>44.36</v>
      </c>
      <c r="Q166" s="43"/>
    </row>
    <row r="167" spans="1:17" x14ac:dyDescent="0.4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x14ac:dyDescent="0.4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x14ac:dyDescent="0.4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x14ac:dyDescent="0.4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x14ac:dyDescent="0.4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x14ac:dyDescent="0.4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x14ac:dyDescent="0.4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x14ac:dyDescent="0.4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x14ac:dyDescent="0.4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x14ac:dyDescent="0.4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2:17" x14ac:dyDescent="0.4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2:17" x14ac:dyDescent="0.4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2:17" x14ac:dyDescent="0.4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2:17" x14ac:dyDescent="0.4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2:17" x14ac:dyDescent="0.4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2:17" x14ac:dyDescent="0.4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</row>
    <row r="183" spans="2:17" x14ac:dyDescent="0.4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2:17" x14ac:dyDescent="0.4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2:17" x14ac:dyDescent="0.4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2:17" x14ac:dyDescent="0.4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2:17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2:17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2:17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2:17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2:17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2:17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2:17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2:17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2:17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2:17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2:17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</sheetData>
  <mergeCells count="88">
    <mergeCell ref="B161:F161"/>
    <mergeCell ref="G161:K161"/>
    <mergeCell ref="L161:P161"/>
    <mergeCell ref="A127:M127"/>
    <mergeCell ref="A128:M128"/>
    <mergeCell ref="A129:A132"/>
    <mergeCell ref="B129:G130"/>
    <mergeCell ref="H129:M130"/>
    <mergeCell ref="B131:G131"/>
    <mergeCell ref="H131:M131"/>
    <mergeCell ref="B96:E96"/>
    <mergeCell ref="A113:M113"/>
    <mergeCell ref="A114:M114"/>
    <mergeCell ref="A115:A118"/>
    <mergeCell ref="B115:G116"/>
    <mergeCell ref="H115:M116"/>
    <mergeCell ref="B117:G117"/>
    <mergeCell ref="H117:M117"/>
    <mergeCell ref="B90:E90"/>
    <mergeCell ref="B91:E91"/>
    <mergeCell ref="B92:E92"/>
    <mergeCell ref="B93:E93"/>
    <mergeCell ref="B94:E94"/>
    <mergeCell ref="B95:E95"/>
    <mergeCell ref="B78:G78"/>
    <mergeCell ref="A85:K85"/>
    <mergeCell ref="A86:K86"/>
    <mergeCell ref="B87:E87"/>
    <mergeCell ref="F87:G87"/>
    <mergeCell ref="A88:A89"/>
    <mergeCell ref="B88:E89"/>
    <mergeCell ref="F88:K88"/>
    <mergeCell ref="A69:G69"/>
    <mergeCell ref="A70:A71"/>
    <mergeCell ref="B70:G70"/>
    <mergeCell ref="H70:L70"/>
    <mergeCell ref="A77:B77"/>
    <mergeCell ref="C77:G77"/>
    <mergeCell ref="A58:M58"/>
    <mergeCell ref="A59:M59"/>
    <mergeCell ref="E60:F60"/>
    <mergeCell ref="G60:H60"/>
    <mergeCell ref="A61:A63"/>
    <mergeCell ref="B61:G61"/>
    <mergeCell ref="H61:M61"/>
    <mergeCell ref="B62:G62"/>
    <mergeCell ref="H62:M62"/>
    <mergeCell ref="E50:F50"/>
    <mergeCell ref="G50:H50"/>
    <mergeCell ref="A51:A53"/>
    <mergeCell ref="B51:G51"/>
    <mergeCell ref="H51:L51"/>
    <mergeCell ref="B52:G52"/>
    <mergeCell ref="H52:L52"/>
    <mergeCell ref="E41:F41"/>
    <mergeCell ref="G41:H41"/>
    <mergeCell ref="A42:A44"/>
    <mergeCell ref="B42:G42"/>
    <mergeCell ref="H42:L42"/>
    <mergeCell ref="B43:G43"/>
    <mergeCell ref="H43:L43"/>
    <mergeCell ref="A30:L30"/>
    <mergeCell ref="A31:L31"/>
    <mergeCell ref="E32:F32"/>
    <mergeCell ref="G32:H32"/>
    <mergeCell ref="A33:A35"/>
    <mergeCell ref="B33:G33"/>
    <mergeCell ref="H33:L33"/>
    <mergeCell ref="B34:G34"/>
    <mergeCell ref="H34:L34"/>
    <mergeCell ref="E12:F12"/>
    <mergeCell ref="G12:H12"/>
    <mergeCell ref="A13:A15"/>
    <mergeCell ref="B13:G13"/>
    <mergeCell ref="H13:L13"/>
    <mergeCell ref="M13:Q13"/>
    <mergeCell ref="B14:G14"/>
    <mergeCell ref="H14:L14"/>
    <mergeCell ref="M14:Q14"/>
    <mergeCell ref="A1:L1"/>
    <mergeCell ref="A2:L2"/>
    <mergeCell ref="E3:F3"/>
    <mergeCell ref="G3:H3"/>
    <mergeCell ref="A4:A6"/>
    <mergeCell ref="B4:G4"/>
    <mergeCell ref="H4:L4"/>
    <mergeCell ref="B5:G5"/>
    <mergeCell ref="H5:L5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zoomScaleNormal="100" workbookViewId="0">
      <selection activeCell="J8" sqref="J8"/>
    </sheetView>
  </sheetViews>
  <sheetFormatPr defaultColWidth="9.140625" defaultRowHeight="22.5" x14ac:dyDescent="0.45"/>
  <cols>
    <col min="1" max="1" width="19.28515625" style="5" bestFit="1" customWidth="1"/>
    <col min="2" max="5" width="10.5703125" style="5" bestFit="1" customWidth="1"/>
    <col min="6" max="11" width="12.42578125" style="5" bestFit="1" customWidth="1"/>
    <col min="12" max="13" width="10.5703125" style="5" bestFit="1" customWidth="1"/>
    <col min="14" max="14" width="1.85546875" style="5" customWidth="1"/>
    <col min="15" max="15" width="1.5703125" style="5" customWidth="1"/>
    <col min="16" max="16" width="2.7109375" style="5" customWidth="1"/>
    <col min="17" max="17" width="10.5703125" style="5" bestFit="1" customWidth="1"/>
    <col min="18" max="16384" width="9.140625" style="5"/>
  </cols>
  <sheetData>
    <row r="1" spans="1:17" ht="23.25" x14ac:dyDescent="0.5">
      <c r="A1" s="1" t="str">
        <f>'[1]ม.6ภาษาไทย-2563'!A1:L1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</row>
    <row r="2" spans="1:17" ht="23.25" x14ac:dyDescent="0.5">
      <c r="A2" s="6" t="s">
        <v>218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  <c r="Q2" s="4"/>
    </row>
    <row r="3" spans="1:17" ht="23.25" x14ac:dyDescent="0.5">
      <c r="A3" s="251"/>
      <c r="B3" s="252"/>
      <c r="C3" s="252"/>
      <c r="D3" s="252"/>
      <c r="E3" s="253" t="s">
        <v>4</v>
      </c>
      <c r="F3" s="253"/>
      <c r="G3" s="254" t="s">
        <v>219</v>
      </c>
      <c r="H3" s="254"/>
      <c r="I3" s="254"/>
      <c r="J3" s="275"/>
      <c r="K3" s="252"/>
      <c r="L3" s="255"/>
      <c r="M3" s="10"/>
      <c r="N3" s="10"/>
      <c r="O3" s="10"/>
      <c r="P3" s="10"/>
      <c r="Q3" s="10"/>
    </row>
    <row r="4" spans="1:17" ht="23.25" x14ac:dyDescent="0.5">
      <c r="A4" s="11" t="s">
        <v>3</v>
      </c>
      <c r="B4" s="1" t="s">
        <v>4</v>
      </c>
      <c r="C4" s="2"/>
      <c r="D4" s="2"/>
      <c r="E4" s="2"/>
      <c r="F4" s="2"/>
      <c r="G4" s="3"/>
      <c r="H4" s="1" t="s">
        <v>5</v>
      </c>
      <c r="I4" s="2"/>
      <c r="J4" s="2"/>
      <c r="K4" s="2"/>
      <c r="L4" s="3"/>
      <c r="M4" s="4"/>
      <c r="N4" s="4"/>
      <c r="O4" s="4"/>
      <c r="P4" s="4"/>
      <c r="Q4" s="4"/>
    </row>
    <row r="5" spans="1:17" ht="23.25" x14ac:dyDescent="0.5">
      <c r="A5" s="15"/>
      <c r="B5" s="6" t="s">
        <v>6</v>
      </c>
      <c r="C5" s="7"/>
      <c r="D5" s="7"/>
      <c r="E5" s="7"/>
      <c r="F5" s="7"/>
      <c r="G5" s="8"/>
      <c r="H5" s="6" t="s">
        <v>7</v>
      </c>
      <c r="I5" s="7"/>
      <c r="J5" s="7"/>
      <c r="K5" s="7"/>
      <c r="L5" s="8"/>
      <c r="M5" s="4"/>
      <c r="N5" s="4"/>
      <c r="O5" s="4"/>
      <c r="P5" s="4"/>
      <c r="Q5" s="4"/>
    </row>
    <row r="6" spans="1:17" ht="23.25" x14ac:dyDescent="0.5">
      <c r="A6" s="19"/>
      <c r="B6" s="35">
        <f>'[1]ม.6ภาษาไทย-2563'!B6</f>
        <v>2558</v>
      </c>
      <c r="C6" s="35">
        <f>'[1]ม.6ภาษาไทย-2563'!C6</f>
        <v>2559</v>
      </c>
      <c r="D6" s="35">
        <f>'[1]ม.6ภาษาไทย-2563'!D6</f>
        <v>2560</v>
      </c>
      <c r="E6" s="35">
        <f>'[1]ม.6ภาษาไทย-2563'!E6</f>
        <v>2561</v>
      </c>
      <c r="F6" s="35">
        <f>'[1]ม.6ภาษาไทย-2563'!F6</f>
        <v>2562</v>
      </c>
      <c r="G6" s="35">
        <f>'[1]ม.6ภาษาไทย-2563'!G6</f>
        <v>2563</v>
      </c>
      <c r="H6" s="35" t="str">
        <f>'[1]ม.6ภาษาไทย-2563'!H6</f>
        <v>58/59</v>
      </c>
      <c r="I6" s="35" t="str">
        <f>'[1]ม.6ภาษาไทย-2563'!I6</f>
        <v>59/60</v>
      </c>
      <c r="J6" s="35" t="str">
        <f>'[1]ม.6ภาษาไทย-2563'!J6</f>
        <v>60/61</v>
      </c>
      <c r="K6" s="35" t="str">
        <f>'[1]ม.6ภาษาไทย-2563'!K6</f>
        <v>61/62</v>
      </c>
      <c r="L6" s="35" t="str">
        <f>'[1]ม.6ภาษาไทย-2563'!L6</f>
        <v>62/63</v>
      </c>
      <c r="M6" s="10"/>
      <c r="N6" s="10"/>
      <c r="O6" s="10"/>
      <c r="P6" s="10"/>
      <c r="Q6" s="10"/>
    </row>
    <row r="7" spans="1:17" x14ac:dyDescent="0.45">
      <c r="A7" s="23" t="s">
        <v>13</v>
      </c>
      <c r="B7" s="24">
        <v>526</v>
      </c>
      <c r="C7" s="24">
        <v>498</v>
      </c>
      <c r="D7" s="24">
        <v>447</v>
      </c>
      <c r="E7" s="24">
        <v>498</v>
      </c>
      <c r="F7" s="24">
        <v>475</v>
      </c>
      <c r="G7" s="24">
        <v>498</v>
      </c>
      <c r="H7" s="117">
        <f>C7-B7</f>
        <v>-28</v>
      </c>
      <c r="I7" s="117">
        <f>D7-C7</f>
        <v>-51</v>
      </c>
      <c r="J7" s="117">
        <f>E7-D7</f>
        <v>51</v>
      </c>
      <c r="K7" s="117">
        <f>F7-E7</f>
        <v>-23</v>
      </c>
      <c r="L7" s="117">
        <f>G7-F7</f>
        <v>23</v>
      </c>
      <c r="M7" s="26"/>
      <c r="N7" s="27"/>
      <c r="O7" s="27"/>
      <c r="P7" s="27"/>
      <c r="Q7" s="27"/>
    </row>
    <row r="8" spans="1:17" x14ac:dyDescent="0.45">
      <c r="A8" s="23" t="s">
        <v>14</v>
      </c>
      <c r="B8" s="24">
        <v>4784</v>
      </c>
      <c r="C8" s="24">
        <v>3991</v>
      </c>
      <c r="D8" s="24">
        <v>3508</v>
      </c>
      <c r="E8" s="24">
        <v>3452</v>
      </c>
      <c r="F8" s="24">
        <v>3424</v>
      </c>
      <c r="G8" s="24">
        <v>3418</v>
      </c>
      <c r="H8" s="117">
        <f t="shared" ref="H8:L10" si="0">C8-B8</f>
        <v>-793</v>
      </c>
      <c r="I8" s="117">
        <f t="shared" si="0"/>
        <v>-483</v>
      </c>
      <c r="J8" s="117">
        <f t="shared" si="0"/>
        <v>-56</v>
      </c>
      <c r="K8" s="117">
        <f t="shared" si="0"/>
        <v>-28</v>
      </c>
      <c r="L8" s="117">
        <f t="shared" si="0"/>
        <v>-6</v>
      </c>
      <c r="M8" s="26"/>
      <c r="N8" s="27"/>
      <c r="O8" s="27"/>
      <c r="P8" s="27"/>
      <c r="Q8" s="27"/>
    </row>
    <row r="9" spans="1:17" x14ac:dyDescent="0.45">
      <c r="A9" s="23" t="s">
        <v>15</v>
      </c>
      <c r="B9" s="24">
        <v>336907</v>
      </c>
      <c r="C9" s="24">
        <v>299376</v>
      </c>
      <c r="D9" s="24">
        <v>289298</v>
      </c>
      <c r="E9" s="24">
        <v>287945</v>
      </c>
      <c r="F9" s="24">
        <v>280198</v>
      </c>
      <c r="G9" s="24">
        <v>281141</v>
      </c>
      <c r="H9" s="117">
        <f t="shared" si="0"/>
        <v>-37531</v>
      </c>
      <c r="I9" s="117">
        <f t="shared" si="0"/>
        <v>-10078</v>
      </c>
      <c r="J9" s="117">
        <f t="shared" si="0"/>
        <v>-1353</v>
      </c>
      <c r="K9" s="117">
        <f t="shared" si="0"/>
        <v>-7747</v>
      </c>
      <c r="L9" s="117">
        <f t="shared" si="0"/>
        <v>943</v>
      </c>
      <c r="M9" s="26"/>
      <c r="N9" s="27"/>
      <c r="O9" s="27"/>
      <c r="P9" s="27"/>
      <c r="Q9" s="27"/>
    </row>
    <row r="10" spans="1:17" x14ac:dyDescent="0.45">
      <c r="A10" s="23" t="s">
        <v>16</v>
      </c>
      <c r="B10" s="24">
        <v>423519</v>
      </c>
      <c r="C10" s="24">
        <v>378924</v>
      </c>
      <c r="D10" s="24">
        <v>372567</v>
      </c>
      <c r="E10" s="24">
        <v>373033</v>
      </c>
      <c r="F10" s="24">
        <v>363601</v>
      </c>
      <c r="G10" s="24">
        <v>366117</v>
      </c>
      <c r="H10" s="117">
        <f t="shared" si="0"/>
        <v>-44595</v>
      </c>
      <c r="I10" s="117">
        <f t="shared" si="0"/>
        <v>-6357</v>
      </c>
      <c r="J10" s="117">
        <f t="shared" si="0"/>
        <v>466</v>
      </c>
      <c r="K10" s="117">
        <f t="shared" si="0"/>
        <v>-9432</v>
      </c>
      <c r="L10" s="117">
        <f t="shared" si="0"/>
        <v>2516</v>
      </c>
      <c r="M10" s="26"/>
      <c r="N10" s="27"/>
      <c r="O10" s="27"/>
      <c r="P10" s="27"/>
      <c r="Q10" s="27"/>
    </row>
    <row r="11" spans="1:17" x14ac:dyDescent="0.45">
      <c r="A11" s="28"/>
      <c r="B11" s="29"/>
      <c r="C11" s="29"/>
      <c r="D11" s="29"/>
      <c r="E11" s="29"/>
      <c r="F11" s="29"/>
      <c r="G11" s="29"/>
      <c r="H11" s="118"/>
      <c r="I11" s="119"/>
      <c r="J11" s="119"/>
      <c r="K11" s="27"/>
      <c r="L11" s="27"/>
      <c r="M11" s="27"/>
      <c r="N11" s="27"/>
      <c r="O11" s="27"/>
      <c r="P11" s="27"/>
      <c r="Q11" s="27"/>
    </row>
    <row r="12" spans="1:17" ht="23.25" x14ac:dyDescent="0.5">
      <c r="A12" s="251"/>
      <c r="B12" s="252"/>
      <c r="C12" s="252"/>
      <c r="D12" s="252"/>
      <c r="E12" s="253" t="s">
        <v>18</v>
      </c>
      <c r="F12" s="253"/>
      <c r="G12" s="254" t="str">
        <f>G3</f>
        <v>วิชาสังคมศึกษา ศาสนาและวัฒนธรรม</v>
      </c>
      <c r="H12" s="254"/>
      <c r="I12" s="254"/>
      <c r="J12" s="252"/>
      <c r="K12" s="252"/>
      <c r="L12" s="255"/>
      <c r="M12" s="27"/>
      <c r="N12" s="27"/>
      <c r="O12" s="27"/>
      <c r="P12" s="27"/>
      <c r="Q12" s="27"/>
    </row>
    <row r="13" spans="1:17" ht="23.25" x14ac:dyDescent="0.5">
      <c r="A13" s="11" t="s">
        <v>3</v>
      </c>
      <c r="B13" s="1" t="s">
        <v>18</v>
      </c>
      <c r="C13" s="2"/>
      <c r="D13" s="2"/>
      <c r="E13" s="2"/>
      <c r="F13" s="2"/>
      <c r="G13" s="3"/>
      <c r="H13" s="1" t="s">
        <v>19</v>
      </c>
      <c r="I13" s="2"/>
      <c r="J13" s="2"/>
      <c r="K13" s="2"/>
      <c r="L13" s="3"/>
      <c r="M13" s="34"/>
      <c r="N13" s="34"/>
      <c r="O13" s="34"/>
      <c r="P13" s="34"/>
      <c r="Q13" s="34"/>
    </row>
    <row r="14" spans="1:17" ht="23.25" x14ac:dyDescent="0.5">
      <c r="A14" s="15"/>
      <c r="B14" s="6" t="s">
        <v>6</v>
      </c>
      <c r="C14" s="7"/>
      <c r="D14" s="7"/>
      <c r="E14" s="7"/>
      <c r="F14" s="7"/>
      <c r="G14" s="8"/>
      <c r="H14" s="6" t="s">
        <v>7</v>
      </c>
      <c r="I14" s="7"/>
      <c r="J14" s="7"/>
      <c r="K14" s="7"/>
      <c r="L14" s="8"/>
      <c r="M14" s="34"/>
      <c r="N14" s="34"/>
      <c r="O14" s="34"/>
      <c r="P14" s="34"/>
      <c r="Q14" s="34"/>
    </row>
    <row r="15" spans="1:17" ht="23.25" x14ac:dyDescent="0.5">
      <c r="A15" s="19"/>
      <c r="B15" s="35">
        <f>'[1]ม.6ภาษาไทย-2563'!B15</f>
        <v>2558</v>
      </c>
      <c r="C15" s="35">
        <f>'[1]ม.6ภาษาไทย-2563'!C15</f>
        <v>2559</v>
      </c>
      <c r="D15" s="35">
        <f>'[1]ม.6ภาษาไทย-2563'!D15</f>
        <v>2560</v>
      </c>
      <c r="E15" s="35">
        <f>'[1]ม.6ภาษาไทย-2563'!E15</f>
        <v>2561</v>
      </c>
      <c r="F15" s="35">
        <f>'[1]ม.6ภาษาไทย-2563'!F15</f>
        <v>2562</v>
      </c>
      <c r="G15" s="35">
        <f>'[1]ม.6ภาษาไทย-2563'!G15</f>
        <v>2563</v>
      </c>
      <c r="H15" s="35" t="str">
        <f>'[1]ม.6ภาษาไทย-2563'!H15</f>
        <v>58/59</v>
      </c>
      <c r="I15" s="35" t="str">
        <f>'[1]ม.6ภาษาไทย-2563'!I15</f>
        <v>59/60</v>
      </c>
      <c r="J15" s="35" t="str">
        <f>'[1]ม.6ภาษาไทย-2563'!J15</f>
        <v>60/61</v>
      </c>
      <c r="K15" s="35" t="str">
        <f>'[1]ม.6ภาษาไทย-2563'!K15</f>
        <v>61/62</v>
      </c>
      <c r="L15" s="35" t="str">
        <f>'[1]ม.6ภาษาไทย-2563'!L15</f>
        <v>62/63</v>
      </c>
      <c r="M15" s="10"/>
      <c r="N15" s="10"/>
      <c r="O15" s="10"/>
      <c r="P15" s="10"/>
      <c r="Q15" s="10"/>
    </row>
    <row r="16" spans="1:17" x14ac:dyDescent="0.45">
      <c r="A16" s="23" t="s">
        <v>13</v>
      </c>
      <c r="B16" s="36">
        <v>71</v>
      </c>
      <c r="C16" s="36">
        <v>71</v>
      </c>
      <c r="D16" s="36">
        <v>68</v>
      </c>
      <c r="E16" s="36">
        <v>63</v>
      </c>
      <c r="F16" s="36">
        <v>59</v>
      </c>
      <c r="G16" s="36">
        <v>65</v>
      </c>
      <c r="H16" s="120">
        <f>C16-B16</f>
        <v>0</v>
      </c>
      <c r="I16" s="120">
        <f>D16-C16</f>
        <v>-3</v>
      </c>
      <c r="J16" s="120">
        <f>E16-D16</f>
        <v>-5</v>
      </c>
      <c r="K16" s="120">
        <f>F16-E16</f>
        <v>-4</v>
      </c>
      <c r="L16" s="120">
        <f>G16-F16</f>
        <v>6</v>
      </c>
      <c r="M16" s="27"/>
      <c r="N16" s="27"/>
      <c r="O16" s="27"/>
      <c r="P16" s="27"/>
      <c r="Q16" s="27"/>
    </row>
    <row r="17" spans="1:17" x14ac:dyDescent="0.45">
      <c r="A17" s="23" t="s">
        <v>14</v>
      </c>
      <c r="B17" s="36">
        <v>74</v>
      </c>
      <c r="C17" s="36">
        <v>76</v>
      </c>
      <c r="D17" s="36">
        <v>80</v>
      </c>
      <c r="E17" s="36">
        <v>69</v>
      </c>
      <c r="F17" s="36">
        <v>71</v>
      </c>
      <c r="G17" s="36">
        <v>70</v>
      </c>
      <c r="H17" s="120">
        <f t="shared" ref="H17:L19" si="1">C17-B17</f>
        <v>2</v>
      </c>
      <c r="I17" s="120">
        <f t="shared" si="1"/>
        <v>4</v>
      </c>
      <c r="J17" s="120">
        <f t="shared" si="1"/>
        <v>-11</v>
      </c>
      <c r="K17" s="120">
        <f t="shared" si="1"/>
        <v>2</v>
      </c>
      <c r="L17" s="120">
        <f t="shared" si="1"/>
        <v>-1</v>
      </c>
      <c r="M17" s="27"/>
      <c r="N17" s="27"/>
      <c r="O17" s="27"/>
      <c r="P17" s="27"/>
      <c r="Q17" s="27"/>
    </row>
    <row r="18" spans="1:17" x14ac:dyDescent="0.45">
      <c r="A18" s="23" t="s">
        <v>15</v>
      </c>
      <c r="B18" s="36">
        <v>81</v>
      </c>
      <c r="C18" s="36">
        <v>83</v>
      </c>
      <c r="D18" s="36">
        <v>84</v>
      </c>
      <c r="E18" s="36">
        <v>85</v>
      </c>
      <c r="F18" s="36">
        <v>84</v>
      </c>
      <c r="G18" s="36">
        <v>83</v>
      </c>
      <c r="H18" s="120">
        <f t="shared" si="1"/>
        <v>2</v>
      </c>
      <c r="I18" s="120">
        <f t="shared" si="1"/>
        <v>1</v>
      </c>
      <c r="J18" s="120">
        <f t="shared" si="1"/>
        <v>1</v>
      </c>
      <c r="K18" s="120">
        <f t="shared" si="1"/>
        <v>-1</v>
      </c>
      <c r="L18" s="120">
        <f t="shared" si="1"/>
        <v>-1</v>
      </c>
      <c r="M18" s="27"/>
      <c r="N18" s="27"/>
      <c r="O18" s="27"/>
      <c r="P18" s="27"/>
      <c r="Q18" s="27"/>
    </row>
    <row r="19" spans="1:17" x14ac:dyDescent="0.45">
      <c r="A19" s="23" t="s">
        <v>16</v>
      </c>
      <c r="B19" s="36">
        <v>81</v>
      </c>
      <c r="C19" s="36">
        <v>83</v>
      </c>
      <c r="D19" s="36">
        <v>84</v>
      </c>
      <c r="E19" s="36">
        <v>85</v>
      </c>
      <c r="F19" s="36">
        <v>84</v>
      </c>
      <c r="G19" s="36">
        <v>83</v>
      </c>
      <c r="H19" s="120">
        <f t="shared" si="1"/>
        <v>2</v>
      </c>
      <c r="I19" s="120">
        <f t="shared" si="1"/>
        <v>1</v>
      </c>
      <c r="J19" s="120">
        <f t="shared" si="1"/>
        <v>1</v>
      </c>
      <c r="K19" s="120">
        <f t="shared" si="1"/>
        <v>-1</v>
      </c>
      <c r="L19" s="120">
        <f t="shared" si="1"/>
        <v>-1</v>
      </c>
      <c r="M19" s="27"/>
      <c r="N19" s="27"/>
      <c r="O19" s="27"/>
      <c r="P19" s="27"/>
      <c r="Q19" s="27"/>
    </row>
    <row r="20" spans="1:17" x14ac:dyDescent="0.45">
      <c r="A20" s="28"/>
      <c r="B20" s="27"/>
      <c r="C20" s="27"/>
      <c r="D20" s="27"/>
      <c r="E20" s="38"/>
      <c r="F20" s="38"/>
      <c r="G20" s="38"/>
      <c r="H20" s="121"/>
      <c r="I20" s="121"/>
      <c r="J20" s="121"/>
      <c r="K20" s="121"/>
      <c r="L20" s="121"/>
      <c r="M20" s="27"/>
      <c r="N20" s="27"/>
      <c r="O20" s="27"/>
      <c r="P20" s="27"/>
      <c r="Q20" s="27"/>
    </row>
    <row r="21" spans="1:17" x14ac:dyDescent="0.45">
      <c r="A21" s="28"/>
      <c r="B21" s="27"/>
      <c r="C21" s="27"/>
      <c r="D21" s="27"/>
      <c r="E21" s="38"/>
      <c r="F21" s="38"/>
      <c r="G21" s="38"/>
      <c r="H21" s="121"/>
      <c r="I21" s="121"/>
      <c r="J21" s="121"/>
      <c r="K21" s="121"/>
      <c r="L21" s="121"/>
      <c r="M21" s="27"/>
      <c r="N21" s="27"/>
      <c r="O21" s="27"/>
      <c r="P21" s="27"/>
      <c r="Q21" s="27"/>
    </row>
    <row r="22" spans="1:17" x14ac:dyDescent="0.45">
      <c r="A22" s="28"/>
      <c r="B22" s="27"/>
      <c r="C22" s="27"/>
      <c r="D22" s="27"/>
      <c r="E22" s="38"/>
      <c r="F22" s="38"/>
      <c r="G22" s="38"/>
      <c r="H22" s="121"/>
      <c r="I22" s="121"/>
      <c r="J22" s="121"/>
      <c r="K22" s="121"/>
      <c r="L22" s="121"/>
      <c r="M22" s="27"/>
      <c r="N22" s="27"/>
      <c r="O22" s="27"/>
      <c r="P22" s="27"/>
      <c r="Q22" s="27"/>
    </row>
    <row r="23" spans="1:17" x14ac:dyDescent="0.45">
      <c r="A23" s="28"/>
      <c r="B23" s="27"/>
      <c r="C23" s="27"/>
      <c r="D23" s="27"/>
      <c r="E23" s="38"/>
      <c r="F23" s="38"/>
      <c r="G23" s="38"/>
      <c r="H23" s="121"/>
      <c r="I23" s="121"/>
      <c r="J23" s="121"/>
      <c r="K23" s="121"/>
      <c r="L23" s="121"/>
      <c r="M23" s="27"/>
      <c r="N23" s="27"/>
      <c r="O23" s="27"/>
      <c r="P23" s="27"/>
      <c r="Q23" s="27"/>
    </row>
    <row r="24" spans="1:17" x14ac:dyDescent="0.45">
      <c r="A24" s="28"/>
      <c r="B24" s="27"/>
      <c r="C24" s="27"/>
      <c r="D24" s="27"/>
      <c r="E24" s="38"/>
      <c r="F24" s="38"/>
      <c r="G24" s="38"/>
      <c r="H24" s="121"/>
      <c r="I24" s="121"/>
      <c r="J24" s="121"/>
      <c r="K24" s="121"/>
      <c r="L24" s="121"/>
      <c r="M24" s="27"/>
      <c r="N24" s="27"/>
      <c r="O24" s="27"/>
      <c r="P24" s="27"/>
      <c r="Q24" s="27"/>
    </row>
    <row r="25" spans="1:17" x14ac:dyDescent="0.45">
      <c r="A25" s="28"/>
      <c r="B25" s="27"/>
      <c r="C25" s="27"/>
      <c r="D25" s="27"/>
      <c r="E25" s="38"/>
      <c r="F25" s="38"/>
      <c r="G25" s="38"/>
      <c r="H25" s="121"/>
      <c r="I25" s="121"/>
      <c r="J25" s="121"/>
      <c r="K25" s="121"/>
      <c r="L25" s="121"/>
      <c r="M25" s="27"/>
      <c r="N25" s="27"/>
      <c r="O25" s="27"/>
      <c r="P25" s="27"/>
      <c r="Q25" s="27"/>
    </row>
    <row r="26" spans="1:17" x14ac:dyDescent="0.45">
      <c r="A26" s="28"/>
      <c r="B26" s="27"/>
      <c r="C26" s="27"/>
      <c r="D26" s="27"/>
      <c r="E26" s="38"/>
      <c r="F26" s="38"/>
      <c r="G26" s="38"/>
      <c r="H26" s="121"/>
      <c r="I26" s="121"/>
      <c r="J26" s="121"/>
      <c r="K26" s="121"/>
      <c r="L26" s="121"/>
      <c r="M26" s="27"/>
      <c r="N26" s="27"/>
      <c r="O26" s="27"/>
      <c r="P26" s="27"/>
      <c r="Q26" s="27"/>
    </row>
    <row r="27" spans="1:17" x14ac:dyDescent="0.45">
      <c r="A27" s="28"/>
      <c r="B27" s="27"/>
      <c r="C27" s="27"/>
      <c r="D27" s="27"/>
      <c r="E27" s="38"/>
      <c r="F27" s="38"/>
      <c r="G27" s="38"/>
      <c r="H27" s="121"/>
      <c r="I27" s="121"/>
      <c r="J27" s="121"/>
      <c r="K27" s="121"/>
      <c r="L27" s="121"/>
      <c r="M27" s="27"/>
      <c r="N27" s="27"/>
      <c r="O27" s="27"/>
      <c r="P27" s="27"/>
      <c r="Q27" s="27"/>
    </row>
    <row r="28" spans="1:17" x14ac:dyDescent="0.45">
      <c r="A28" s="28"/>
      <c r="B28" s="27"/>
      <c r="C28" s="27"/>
      <c r="D28" s="27"/>
      <c r="E28" s="38"/>
      <c r="F28" s="38"/>
      <c r="G28" s="38"/>
      <c r="H28" s="121"/>
      <c r="I28" s="121"/>
      <c r="J28" s="121"/>
      <c r="K28" s="121"/>
      <c r="L28" s="121"/>
      <c r="M28" s="27"/>
      <c r="N28" s="27"/>
      <c r="O28" s="27"/>
      <c r="P28" s="27"/>
      <c r="Q28" s="27"/>
    </row>
    <row r="29" spans="1:17" x14ac:dyDescent="0.45">
      <c r="A29" s="28"/>
      <c r="B29" s="27"/>
      <c r="C29" s="27"/>
      <c r="D29" s="27"/>
      <c r="E29" s="38"/>
      <c r="F29" s="38"/>
      <c r="G29" s="38"/>
      <c r="H29" s="121"/>
      <c r="I29" s="121"/>
      <c r="J29" s="121"/>
      <c r="K29" s="121"/>
      <c r="L29" s="121"/>
      <c r="M29" s="27"/>
      <c r="N29" s="27"/>
      <c r="O29" s="27"/>
      <c r="P29" s="27"/>
      <c r="Q29" s="27"/>
    </row>
    <row r="30" spans="1:17" ht="23.25" x14ac:dyDescent="0.5">
      <c r="A30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7"/>
      <c r="N30" s="27"/>
      <c r="O30" s="27"/>
      <c r="P30" s="27"/>
      <c r="Q30" s="27"/>
    </row>
    <row r="31" spans="1:17" ht="23.25" x14ac:dyDescent="0.5">
      <c r="A31" s="6" t="s">
        <v>218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7"/>
      <c r="N31" s="27"/>
      <c r="O31" s="27"/>
      <c r="P31" s="27"/>
      <c r="Q31" s="27"/>
    </row>
    <row r="32" spans="1:17" ht="23.25" x14ac:dyDescent="0.5">
      <c r="A32" s="251"/>
      <c r="B32" s="252"/>
      <c r="C32" s="252"/>
      <c r="D32" s="252"/>
      <c r="E32" s="253" t="s">
        <v>21</v>
      </c>
      <c r="F32" s="253"/>
      <c r="G32" s="32" t="str">
        <f>G12</f>
        <v>วิชาสังคมศึกษา ศาสนาและวัฒนธรรม</v>
      </c>
      <c r="H32" s="32"/>
      <c r="I32" s="32"/>
      <c r="J32" s="252"/>
      <c r="K32" s="252"/>
      <c r="L32" s="255"/>
      <c r="M32" s="27"/>
      <c r="N32" s="27"/>
      <c r="O32" s="27"/>
      <c r="P32" s="27"/>
      <c r="Q32" s="27"/>
    </row>
    <row r="33" spans="1:17" ht="23.25" x14ac:dyDescent="0.5">
      <c r="A33" s="11" t="s">
        <v>3</v>
      </c>
      <c r="B33" s="1" t="s">
        <v>21</v>
      </c>
      <c r="C33" s="2"/>
      <c r="D33" s="2"/>
      <c r="E33" s="2"/>
      <c r="F33" s="2"/>
      <c r="G33" s="3"/>
      <c r="H33" s="1" t="s">
        <v>22</v>
      </c>
      <c r="I33" s="2"/>
      <c r="J33" s="2"/>
      <c r="K33" s="2"/>
      <c r="L33" s="3"/>
      <c r="M33" s="27"/>
      <c r="N33" s="27"/>
      <c r="O33" s="27"/>
      <c r="P33" s="27"/>
      <c r="Q33" s="27"/>
    </row>
    <row r="34" spans="1:17" ht="23.25" x14ac:dyDescent="0.5">
      <c r="A34" s="15"/>
      <c r="B34" s="6" t="s">
        <v>6</v>
      </c>
      <c r="C34" s="7"/>
      <c r="D34" s="7"/>
      <c r="E34" s="7"/>
      <c r="F34" s="7"/>
      <c r="G34" s="8"/>
      <c r="H34" s="6" t="s">
        <v>7</v>
      </c>
      <c r="I34" s="7"/>
      <c r="J34" s="7"/>
      <c r="K34" s="7"/>
      <c r="L34" s="8"/>
      <c r="M34" s="27"/>
      <c r="N34" s="27"/>
      <c r="O34" s="27"/>
      <c r="P34" s="27"/>
      <c r="Q34" s="27"/>
    </row>
    <row r="35" spans="1:17" ht="23.25" x14ac:dyDescent="0.5">
      <c r="A35" s="19"/>
      <c r="B35" s="35">
        <f>'[1]ม.6ภาษาไทย-2563'!B35</f>
        <v>2558</v>
      </c>
      <c r="C35" s="35">
        <f>'[1]ม.6ภาษาไทย-2563'!C35</f>
        <v>2559</v>
      </c>
      <c r="D35" s="35">
        <f>'[1]ม.6ภาษาไทย-2563'!D35</f>
        <v>2560</v>
      </c>
      <c r="E35" s="35">
        <f>'[1]ม.6ภาษาไทย-2563'!E35</f>
        <v>2561</v>
      </c>
      <c r="F35" s="35">
        <f>'[1]ม.6ภาษาไทย-2563'!F35</f>
        <v>2562</v>
      </c>
      <c r="G35" s="35">
        <f>'[1]ม.6ภาษาไทย-2563'!G35</f>
        <v>2563</v>
      </c>
      <c r="H35" s="35" t="str">
        <f>'[1]ม.6ภาษาไทย-2563'!H35</f>
        <v>58/59</v>
      </c>
      <c r="I35" s="35" t="str">
        <f>'[1]ม.6ภาษาไทย-2563'!I35</f>
        <v>59/60</v>
      </c>
      <c r="J35" s="35" t="str">
        <f>'[1]ม.6ภาษาไทย-2563'!J35</f>
        <v>60/61</v>
      </c>
      <c r="K35" s="35" t="str">
        <f>'[1]ม.6ภาษาไทย-2563'!K35</f>
        <v>61/62</v>
      </c>
      <c r="L35" s="35" t="str">
        <f>'[1]ม.6ภาษาไทย-2563'!L35</f>
        <v>62/63</v>
      </c>
      <c r="M35" s="27"/>
      <c r="N35" s="27"/>
      <c r="O35" s="27"/>
      <c r="P35" s="27"/>
      <c r="Q35" s="27"/>
    </row>
    <row r="36" spans="1:17" x14ac:dyDescent="0.45">
      <c r="A36" s="23" t="s">
        <v>13</v>
      </c>
      <c r="B36" s="36">
        <v>20</v>
      </c>
      <c r="C36" s="36">
        <v>23</v>
      </c>
      <c r="D36" s="36">
        <v>21</v>
      </c>
      <c r="E36" s="36">
        <v>15</v>
      </c>
      <c r="F36" s="36">
        <v>11</v>
      </c>
      <c r="G36" s="36">
        <v>20</v>
      </c>
      <c r="H36" s="120">
        <f>C36-B36</f>
        <v>3</v>
      </c>
      <c r="I36" s="120">
        <f>D36-C36</f>
        <v>-2</v>
      </c>
      <c r="J36" s="120">
        <f>E36-D36</f>
        <v>-6</v>
      </c>
      <c r="K36" s="120">
        <f>F36-E36</f>
        <v>-4</v>
      </c>
      <c r="L36" s="120">
        <f>G36-F36</f>
        <v>9</v>
      </c>
      <c r="M36" s="27"/>
      <c r="N36" s="27"/>
      <c r="O36" s="27"/>
      <c r="P36" s="27"/>
      <c r="Q36" s="27"/>
    </row>
    <row r="37" spans="1:17" x14ac:dyDescent="0.45">
      <c r="A37" s="23" t="s">
        <v>14</v>
      </c>
      <c r="B37" s="36">
        <v>11</v>
      </c>
      <c r="C37" s="36">
        <v>13</v>
      </c>
      <c r="D37" s="36">
        <v>10</v>
      </c>
      <c r="E37" s="36">
        <v>13</v>
      </c>
      <c r="F37" s="36">
        <v>11</v>
      </c>
      <c r="G37" s="36">
        <v>10</v>
      </c>
      <c r="H37" s="120">
        <f t="shared" ref="H37:L39" si="2">C37-B37</f>
        <v>2</v>
      </c>
      <c r="I37" s="120">
        <f t="shared" si="2"/>
        <v>-3</v>
      </c>
      <c r="J37" s="120">
        <f t="shared" si="2"/>
        <v>3</v>
      </c>
      <c r="K37" s="120">
        <f t="shared" si="2"/>
        <v>-2</v>
      </c>
      <c r="L37" s="120">
        <f t="shared" si="2"/>
        <v>-1</v>
      </c>
      <c r="M37" s="27"/>
      <c r="N37" s="27"/>
      <c r="O37" s="27"/>
      <c r="P37" s="27"/>
      <c r="Q37" s="27"/>
    </row>
    <row r="38" spans="1:17" x14ac:dyDescent="0.45">
      <c r="A38" s="23" t="s">
        <v>15</v>
      </c>
      <c r="B38" s="36">
        <v>0</v>
      </c>
      <c r="C38" s="36">
        <v>0</v>
      </c>
      <c r="D38" s="36">
        <v>0</v>
      </c>
      <c r="E38" s="36">
        <v>1</v>
      </c>
      <c r="F38" s="36">
        <v>1</v>
      </c>
      <c r="G38" s="36">
        <v>0</v>
      </c>
      <c r="H38" s="120">
        <f t="shared" si="2"/>
        <v>0</v>
      </c>
      <c r="I38" s="120">
        <f t="shared" si="2"/>
        <v>0</v>
      </c>
      <c r="J38" s="120">
        <f t="shared" si="2"/>
        <v>1</v>
      </c>
      <c r="K38" s="120">
        <f t="shared" si="2"/>
        <v>0</v>
      </c>
      <c r="L38" s="120">
        <f t="shared" si="2"/>
        <v>-1</v>
      </c>
      <c r="M38" s="27"/>
      <c r="N38" s="27"/>
      <c r="O38" s="27"/>
      <c r="P38" s="27"/>
      <c r="Q38" s="27"/>
    </row>
    <row r="39" spans="1:17" x14ac:dyDescent="0.45">
      <c r="A39" s="23" t="s">
        <v>16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120">
        <f t="shared" si="2"/>
        <v>0</v>
      </c>
      <c r="I39" s="120">
        <f t="shared" si="2"/>
        <v>0</v>
      </c>
      <c r="J39" s="120">
        <f t="shared" si="2"/>
        <v>0</v>
      </c>
      <c r="K39" s="120">
        <f t="shared" si="2"/>
        <v>0</v>
      </c>
      <c r="L39" s="120">
        <f t="shared" si="2"/>
        <v>0</v>
      </c>
      <c r="M39" s="27"/>
      <c r="N39" s="27"/>
      <c r="O39" s="27"/>
      <c r="P39" s="27"/>
      <c r="Q39" s="27"/>
    </row>
    <row r="40" spans="1:17" ht="23.25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3.25" x14ac:dyDescent="0.5">
      <c r="A41" s="251"/>
      <c r="B41" s="252"/>
      <c r="C41" s="252"/>
      <c r="D41" s="252"/>
      <c r="E41" s="253" t="s">
        <v>24</v>
      </c>
      <c r="F41" s="253"/>
      <c r="G41" s="32" t="str">
        <f>G32</f>
        <v>วิชาสังคมศึกษา ศาสนาและวัฒนธรรม</v>
      </c>
      <c r="H41" s="32"/>
      <c r="I41" s="32"/>
      <c r="J41" s="252"/>
      <c r="K41" s="252"/>
      <c r="L41" s="255"/>
      <c r="M41" s="4"/>
      <c r="N41" s="4"/>
      <c r="O41" s="4"/>
      <c r="P41" s="4"/>
      <c r="Q41" s="4"/>
    </row>
    <row r="42" spans="1:17" ht="23.25" x14ac:dyDescent="0.5">
      <c r="A42" s="11" t="s">
        <v>3</v>
      </c>
      <c r="B42" s="1" t="s">
        <v>24</v>
      </c>
      <c r="C42" s="2"/>
      <c r="D42" s="2"/>
      <c r="E42" s="2"/>
      <c r="F42" s="2"/>
      <c r="G42" s="3"/>
      <c r="H42" s="1" t="s">
        <v>25</v>
      </c>
      <c r="I42" s="2"/>
      <c r="J42" s="2"/>
      <c r="K42" s="2"/>
      <c r="L42" s="3"/>
      <c r="M42" s="4"/>
      <c r="N42" s="4"/>
      <c r="O42" s="4"/>
      <c r="P42" s="4"/>
      <c r="Q42" s="4"/>
    </row>
    <row r="43" spans="1:17" ht="23.25" x14ac:dyDescent="0.5">
      <c r="A43" s="15"/>
      <c r="B43" s="6" t="s">
        <v>6</v>
      </c>
      <c r="C43" s="7"/>
      <c r="D43" s="7"/>
      <c r="E43" s="7"/>
      <c r="F43" s="7"/>
      <c r="G43" s="8"/>
      <c r="H43" s="6" t="s">
        <v>7</v>
      </c>
      <c r="I43" s="7"/>
      <c r="J43" s="7"/>
      <c r="K43" s="7"/>
      <c r="L43" s="8"/>
      <c r="M43" s="4"/>
      <c r="N43" s="4"/>
      <c r="O43" s="4"/>
      <c r="P43" s="4"/>
      <c r="Q43" s="4"/>
    </row>
    <row r="44" spans="1:17" ht="23.25" x14ac:dyDescent="0.5">
      <c r="A44" s="19"/>
      <c r="B44" s="35">
        <f>'[1]ม.6ภาษาไทย-2563'!B44</f>
        <v>2558</v>
      </c>
      <c r="C44" s="35">
        <f>'[1]ม.6ภาษาไทย-2563'!C44</f>
        <v>2559</v>
      </c>
      <c r="D44" s="35">
        <f>'[1]ม.6ภาษาไทย-2563'!D44</f>
        <v>2560</v>
      </c>
      <c r="E44" s="35">
        <f>'[1]ม.6ภาษาไทย-2563'!E44</f>
        <v>2561</v>
      </c>
      <c r="F44" s="35">
        <f>'[1]ม.6ภาษาไทย-2563'!F44</f>
        <v>2562</v>
      </c>
      <c r="G44" s="35">
        <f>'[1]ม.6ภาษาไทย-2563'!G44</f>
        <v>2563</v>
      </c>
      <c r="H44" s="35" t="str">
        <f>'[1]ม.6ภาษาไทย-2563'!H44</f>
        <v>58/59</v>
      </c>
      <c r="I44" s="35" t="str">
        <f>'[1]ม.6ภาษาไทย-2563'!I44</f>
        <v>59/60</v>
      </c>
      <c r="J44" s="35" t="str">
        <f>'[1]ม.6ภาษาไทย-2563'!J44</f>
        <v>60/61</v>
      </c>
      <c r="K44" s="35" t="str">
        <f>'[1]ม.6ภาษาไทย-2563'!K44</f>
        <v>61/62</v>
      </c>
      <c r="L44" s="35" t="str">
        <f>'[1]ม.6ภาษาไทย-2563'!L44</f>
        <v>62/63</v>
      </c>
      <c r="M44" s="4"/>
      <c r="N44" s="4"/>
      <c r="O44" s="4"/>
      <c r="P44" s="4"/>
      <c r="Q44" s="4"/>
    </row>
    <row r="45" spans="1:17" ht="23.25" x14ac:dyDescent="0.5">
      <c r="A45" s="23" t="s">
        <v>13</v>
      </c>
      <c r="B45" s="36">
        <v>45.14</v>
      </c>
      <c r="C45" s="36">
        <v>42.1</v>
      </c>
      <c r="D45" s="36">
        <v>40.64</v>
      </c>
      <c r="E45" s="36">
        <v>39.369999999999997</v>
      </c>
      <c r="F45" s="36">
        <v>39.770000000000003</v>
      </c>
      <c r="G45" s="36">
        <v>40.94</v>
      </c>
      <c r="H45" s="120">
        <f>C45-B45</f>
        <v>-3.0399999999999991</v>
      </c>
      <c r="I45" s="120">
        <f>D45-C45</f>
        <v>-1.4600000000000009</v>
      </c>
      <c r="J45" s="120">
        <f>E45-D45</f>
        <v>-1.2700000000000031</v>
      </c>
      <c r="K45" s="120">
        <f>F45-E45</f>
        <v>0.40000000000000568</v>
      </c>
      <c r="L45" s="120">
        <f>G45-F45</f>
        <v>1.1699999999999946</v>
      </c>
      <c r="M45" s="4"/>
      <c r="N45" s="4"/>
      <c r="O45" s="4"/>
      <c r="P45" s="4"/>
      <c r="Q45" s="4"/>
    </row>
    <row r="46" spans="1:17" ht="23.25" x14ac:dyDescent="0.5">
      <c r="A46" s="23" t="s">
        <v>14</v>
      </c>
      <c r="B46" s="36">
        <v>40.200000000000003</v>
      </c>
      <c r="C46" s="36">
        <v>37.65</v>
      </c>
      <c r="D46" s="36">
        <v>36.21</v>
      </c>
      <c r="E46" s="36">
        <v>36.19</v>
      </c>
      <c r="F46" s="36">
        <v>36.700000000000003</v>
      </c>
      <c r="G46" s="36">
        <v>37</v>
      </c>
      <c r="H46" s="120">
        <f t="shared" ref="H46:L48" si="3">C46-B46</f>
        <v>-2.5500000000000043</v>
      </c>
      <c r="I46" s="120">
        <f t="shared" si="3"/>
        <v>-1.4399999999999977</v>
      </c>
      <c r="J46" s="120">
        <f t="shared" si="3"/>
        <v>-2.0000000000003126E-2</v>
      </c>
      <c r="K46" s="120">
        <f t="shared" si="3"/>
        <v>0.51000000000000512</v>
      </c>
      <c r="L46" s="120">
        <f t="shared" si="3"/>
        <v>0.29999999999999716</v>
      </c>
      <c r="M46" s="4"/>
      <c r="N46" s="4"/>
      <c r="O46" s="4"/>
      <c r="P46" s="4"/>
      <c r="Q46" s="4"/>
    </row>
    <row r="47" spans="1:17" ht="23.25" x14ac:dyDescent="0.5">
      <c r="A47" s="23" t="s">
        <v>15</v>
      </c>
      <c r="B47" s="36">
        <v>40</v>
      </c>
      <c r="C47" s="36">
        <v>36.17</v>
      </c>
      <c r="D47" s="36">
        <v>34.96</v>
      </c>
      <c r="E47" s="36">
        <v>35.479999999999997</v>
      </c>
      <c r="F47" s="36">
        <v>36.1</v>
      </c>
      <c r="G47" s="36">
        <v>36.32</v>
      </c>
      <c r="H47" s="120">
        <f t="shared" si="3"/>
        <v>-3.8299999999999983</v>
      </c>
      <c r="I47" s="120">
        <f t="shared" si="3"/>
        <v>-1.2100000000000009</v>
      </c>
      <c r="J47" s="120">
        <f t="shared" si="3"/>
        <v>0.51999999999999602</v>
      </c>
      <c r="K47" s="120">
        <f t="shared" si="3"/>
        <v>0.62000000000000455</v>
      </c>
      <c r="L47" s="120">
        <f t="shared" si="3"/>
        <v>0.21999999999999886</v>
      </c>
      <c r="M47" s="4"/>
      <c r="N47" s="4"/>
      <c r="O47" s="4"/>
      <c r="P47" s="4"/>
      <c r="Q47" s="4"/>
    </row>
    <row r="48" spans="1:17" ht="23.25" x14ac:dyDescent="0.5">
      <c r="A48" s="23" t="s">
        <v>16</v>
      </c>
      <c r="B48" s="36">
        <v>39.700000000000003</v>
      </c>
      <c r="C48" s="36">
        <v>35.89</v>
      </c>
      <c r="D48" s="36">
        <v>34.700000000000003</v>
      </c>
      <c r="E48" s="36">
        <v>35.159999999999997</v>
      </c>
      <c r="F48" s="36">
        <v>35.700000000000003</v>
      </c>
      <c r="G48" s="36">
        <v>35.93</v>
      </c>
      <c r="H48" s="120">
        <f t="shared" si="3"/>
        <v>-3.8100000000000023</v>
      </c>
      <c r="I48" s="120">
        <f t="shared" si="3"/>
        <v>-1.1899999999999977</v>
      </c>
      <c r="J48" s="120">
        <f t="shared" si="3"/>
        <v>0.45999999999999375</v>
      </c>
      <c r="K48" s="120">
        <f t="shared" si="3"/>
        <v>0.54000000000000625</v>
      </c>
      <c r="L48" s="120">
        <f t="shared" si="3"/>
        <v>0.22999999999999687</v>
      </c>
      <c r="M48" s="4"/>
      <c r="N48" s="4"/>
      <c r="O48" s="4"/>
      <c r="P48" s="4"/>
      <c r="Q48" s="4"/>
    </row>
    <row r="49" spans="1:17" ht="23.25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3.25" x14ac:dyDescent="0.5">
      <c r="A50" s="251" t="s">
        <v>81</v>
      </c>
      <c r="B50" s="252"/>
      <c r="C50" s="252"/>
      <c r="D50" s="252"/>
      <c r="E50" s="253" t="s">
        <v>212</v>
      </c>
      <c r="F50" s="253"/>
      <c r="G50" s="254" t="str">
        <f>G41</f>
        <v>วิชาสังคมศึกษา ศาสนาและวัฒนธรรม</v>
      </c>
      <c r="H50" s="254"/>
      <c r="I50" s="254"/>
      <c r="J50" s="32" t="s">
        <v>213</v>
      </c>
      <c r="K50" s="32"/>
      <c r="L50" s="33"/>
      <c r="M50" s="4"/>
      <c r="N50" s="4"/>
      <c r="O50" s="4"/>
      <c r="P50" s="4"/>
      <c r="Q50" s="4"/>
    </row>
    <row r="51" spans="1:17" ht="23.25" x14ac:dyDescent="0.5">
      <c r="A51" s="11" t="s">
        <v>3</v>
      </c>
      <c r="B51" s="1" t="s">
        <v>27</v>
      </c>
      <c r="C51" s="2"/>
      <c r="D51" s="2"/>
      <c r="E51" s="2"/>
      <c r="F51" s="2"/>
      <c r="G51" s="3"/>
      <c r="H51" s="1" t="s">
        <v>27</v>
      </c>
      <c r="I51" s="2"/>
      <c r="J51" s="2"/>
      <c r="K51" s="2"/>
      <c r="L51" s="3"/>
      <c r="M51" s="27"/>
      <c r="N51" s="27"/>
      <c r="O51" s="27"/>
      <c r="P51" s="27"/>
      <c r="Q51" s="27"/>
    </row>
    <row r="52" spans="1:17" ht="23.25" x14ac:dyDescent="0.5">
      <c r="A52" s="15"/>
      <c r="B52" s="6" t="s">
        <v>6</v>
      </c>
      <c r="C52" s="7"/>
      <c r="D52" s="7"/>
      <c r="E52" s="7"/>
      <c r="F52" s="7"/>
      <c r="G52" s="8"/>
      <c r="H52" s="6" t="s">
        <v>7</v>
      </c>
      <c r="I52" s="7"/>
      <c r="J52" s="7"/>
      <c r="K52" s="7"/>
      <c r="L52" s="8"/>
      <c r="M52" s="27"/>
      <c r="N52" s="27"/>
      <c r="O52" s="27"/>
      <c r="P52" s="27"/>
      <c r="Q52" s="27"/>
    </row>
    <row r="53" spans="1:17" ht="23.25" x14ac:dyDescent="0.5">
      <c r="A53" s="19"/>
      <c r="B53" s="35">
        <f>'[1]ม.6ภาษาไทย-2563'!B53</f>
        <v>2558</v>
      </c>
      <c r="C53" s="35">
        <f>'[1]ม.6ภาษาไทย-2563'!C53</f>
        <v>2559</v>
      </c>
      <c r="D53" s="35">
        <f>'[1]ม.6ภาษาไทย-2563'!D53</f>
        <v>2560</v>
      </c>
      <c r="E53" s="35">
        <f>'[1]ม.6ภาษาไทย-2563'!E53</f>
        <v>2561</v>
      </c>
      <c r="F53" s="35">
        <f>'[1]ม.6ภาษาไทย-2563'!F53</f>
        <v>2562</v>
      </c>
      <c r="G53" s="35">
        <f>'[1]ม.6ภาษาไทย-2563'!G53</f>
        <v>2563</v>
      </c>
      <c r="H53" s="35" t="str">
        <f>'[1]ม.6ภาษาไทย-2563'!H53</f>
        <v>58/59</v>
      </c>
      <c r="I53" s="35" t="str">
        <f>'[1]ม.6ภาษาไทย-2563'!I53</f>
        <v>59/60</v>
      </c>
      <c r="J53" s="35" t="str">
        <f>'[1]ม.6ภาษาไทย-2563'!J53</f>
        <v>60/61</v>
      </c>
      <c r="K53" s="35" t="str">
        <f>'[1]ม.6ภาษาไทย-2563'!K53</f>
        <v>61/62</v>
      </c>
      <c r="L53" s="35" t="str">
        <f>'[1]ม.6ภาษาไทย-2563'!L53</f>
        <v>62/63</v>
      </c>
      <c r="M53" s="27"/>
      <c r="N53" s="27"/>
      <c r="O53" s="27"/>
      <c r="P53" s="27"/>
      <c r="Q53" s="27"/>
    </row>
    <row r="54" spans="1:17" x14ac:dyDescent="0.45">
      <c r="A54" s="23" t="s">
        <v>14</v>
      </c>
      <c r="B54" s="42">
        <f t="shared" ref="B54:G54" si="4">B45-B46</f>
        <v>4.9399999999999977</v>
      </c>
      <c r="C54" s="42">
        <f t="shared" si="4"/>
        <v>4.4500000000000028</v>
      </c>
      <c r="D54" s="42">
        <f t="shared" si="4"/>
        <v>4.43</v>
      </c>
      <c r="E54" s="42">
        <f t="shared" si="4"/>
        <v>3.1799999999999997</v>
      </c>
      <c r="F54" s="42">
        <f t="shared" si="4"/>
        <v>3.0700000000000003</v>
      </c>
      <c r="G54" s="42">
        <f t="shared" si="4"/>
        <v>3.9399999999999977</v>
      </c>
      <c r="H54" s="96">
        <f>C54-B54</f>
        <v>-0.48999999999999488</v>
      </c>
      <c r="I54" s="96">
        <f t="shared" ref="I54:L56" si="5">D54-C54</f>
        <v>-2.0000000000003126E-2</v>
      </c>
      <c r="J54" s="96">
        <f t="shared" si="5"/>
        <v>-1.25</v>
      </c>
      <c r="K54" s="96">
        <f t="shared" si="5"/>
        <v>-0.10999999999999943</v>
      </c>
      <c r="L54" s="96">
        <f t="shared" si="5"/>
        <v>0.86999999999999744</v>
      </c>
      <c r="M54" s="27"/>
      <c r="N54" s="27"/>
      <c r="O54" s="27"/>
      <c r="P54" s="27"/>
      <c r="Q54" s="27"/>
    </row>
    <row r="55" spans="1:17" x14ac:dyDescent="0.45">
      <c r="A55" s="23" t="s">
        <v>15</v>
      </c>
      <c r="B55" s="42">
        <f t="shared" ref="B55:G55" si="6">B45-B47</f>
        <v>5.1400000000000006</v>
      </c>
      <c r="C55" s="42">
        <f t="shared" si="6"/>
        <v>5.93</v>
      </c>
      <c r="D55" s="42">
        <f t="shared" si="6"/>
        <v>5.68</v>
      </c>
      <c r="E55" s="42">
        <f t="shared" si="6"/>
        <v>3.8900000000000006</v>
      </c>
      <c r="F55" s="42">
        <f t="shared" si="6"/>
        <v>3.6700000000000017</v>
      </c>
      <c r="G55" s="42">
        <f t="shared" si="6"/>
        <v>4.6199999999999974</v>
      </c>
      <c r="H55" s="96">
        <f t="shared" ref="H55:H56" si="7">C55-B55</f>
        <v>0.78999999999999915</v>
      </c>
      <c r="I55" s="96">
        <f t="shared" si="5"/>
        <v>-0.25</v>
      </c>
      <c r="J55" s="96">
        <f t="shared" si="5"/>
        <v>-1.7899999999999991</v>
      </c>
      <c r="K55" s="96">
        <f t="shared" si="5"/>
        <v>-0.21999999999999886</v>
      </c>
      <c r="L55" s="96">
        <f t="shared" si="5"/>
        <v>0.94999999999999574</v>
      </c>
      <c r="M55" s="27"/>
      <c r="N55" s="27"/>
      <c r="O55" s="27"/>
      <c r="P55" s="27"/>
      <c r="Q55" s="27"/>
    </row>
    <row r="56" spans="1:17" x14ac:dyDescent="0.45">
      <c r="A56" s="23" t="s">
        <v>16</v>
      </c>
      <c r="B56" s="42">
        <f t="shared" ref="B56:G56" si="8">B45-B48</f>
        <v>5.4399999999999977</v>
      </c>
      <c r="C56" s="42">
        <f t="shared" si="8"/>
        <v>6.2100000000000009</v>
      </c>
      <c r="D56" s="42">
        <f t="shared" si="8"/>
        <v>5.9399999999999977</v>
      </c>
      <c r="E56" s="42">
        <f t="shared" si="8"/>
        <v>4.2100000000000009</v>
      </c>
      <c r="F56" s="42">
        <f t="shared" si="8"/>
        <v>4.07</v>
      </c>
      <c r="G56" s="42">
        <f t="shared" si="8"/>
        <v>5.009999999999998</v>
      </c>
      <c r="H56" s="96">
        <f t="shared" si="7"/>
        <v>0.77000000000000313</v>
      </c>
      <c r="I56" s="96">
        <f t="shared" si="5"/>
        <v>-0.27000000000000313</v>
      </c>
      <c r="J56" s="96">
        <f t="shared" si="5"/>
        <v>-1.7299999999999969</v>
      </c>
      <c r="K56" s="96">
        <f t="shared" si="5"/>
        <v>-0.14000000000000057</v>
      </c>
      <c r="L56" s="96">
        <f t="shared" si="5"/>
        <v>0.93999999999999773</v>
      </c>
      <c r="M56" s="27"/>
      <c r="N56" s="27"/>
      <c r="O56" s="27"/>
      <c r="P56" s="27"/>
      <c r="Q56" s="27"/>
    </row>
    <row r="57" spans="1:17" x14ac:dyDescent="0.45">
      <c r="A57" s="28"/>
      <c r="B57" s="43"/>
      <c r="C57" s="43"/>
      <c r="D57" s="43"/>
      <c r="E57" s="43"/>
      <c r="F57" s="43"/>
      <c r="G57" s="43"/>
      <c r="H57" s="97"/>
      <c r="I57" s="97"/>
      <c r="J57" s="97"/>
      <c r="K57" s="97"/>
      <c r="L57" s="97"/>
      <c r="M57" s="27"/>
      <c r="N57" s="27"/>
      <c r="O57" s="27"/>
      <c r="P57" s="27"/>
      <c r="Q57" s="27"/>
    </row>
    <row r="58" spans="1:17" ht="23.25" x14ac:dyDescent="0.5">
      <c r="A58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7"/>
      <c r="O58" s="27"/>
      <c r="P58" s="27"/>
      <c r="Q58" s="27"/>
    </row>
    <row r="59" spans="1:17" ht="23.25" x14ac:dyDescent="0.5">
      <c r="A59" s="6" t="s">
        <v>218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27"/>
      <c r="O59" s="27"/>
      <c r="P59" s="27"/>
      <c r="Q59" s="27"/>
    </row>
    <row r="60" spans="1:17" ht="26.25" x14ac:dyDescent="0.55000000000000004">
      <c r="A60" s="256"/>
      <c r="B60" s="257"/>
      <c r="C60" s="257"/>
      <c r="D60" s="257"/>
      <c r="E60" s="258" t="s">
        <v>34</v>
      </c>
      <c r="F60" s="258"/>
      <c r="G60" s="259" t="str">
        <f>G50</f>
        <v>วิชาสังคมศึกษา ศาสนาและวัฒนธรรม</v>
      </c>
      <c r="H60" s="259"/>
      <c r="I60" s="259"/>
      <c r="J60" s="259"/>
      <c r="K60" s="259"/>
      <c r="L60" s="259"/>
      <c r="M60" s="260"/>
      <c r="N60" s="27"/>
      <c r="O60" s="27"/>
      <c r="P60" s="27"/>
      <c r="Q60" s="27"/>
    </row>
    <row r="61" spans="1:17" ht="23.25" x14ac:dyDescent="0.5">
      <c r="A61" s="15" t="s">
        <v>3</v>
      </c>
      <c r="B61" s="122" t="s">
        <v>29</v>
      </c>
      <c r="C61" s="123"/>
      <c r="D61" s="123"/>
      <c r="E61" s="123"/>
      <c r="F61" s="123"/>
      <c r="G61" s="124"/>
      <c r="H61" s="47" t="s">
        <v>30</v>
      </c>
      <c r="I61" s="48"/>
      <c r="J61" s="48"/>
      <c r="K61" s="48"/>
      <c r="L61" s="48"/>
      <c r="M61" s="49"/>
      <c r="N61" s="27"/>
      <c r="O61" s="27"/>
      <c r="P61" s="27"/>
      <c r="Q61" s="27"/>
    </row>
    <row r="62" spans="1:17" ht="23.25" x14ac:dyDescent="0.5">
      <c r="A62" s="15"/>
      <c r="B62" s="6" t="s">
        <v>6</v>
      </c>
      <c r="C62" s="7"/>
      <c r="D62" s="7"/>
      <c r="E62" s="7"/>
      <c r="F62" s="7"/>
      <c r="G62" s="8"/>
      <c r="H62" s="6" t="s">
        <v>6</v>
      </c>
      <c r="I62" s="7"/>
      <c r="J62" s="7"/>
      <c r="K62" s="7"/>
      <c r="L62" s="7"/>
      <c r="M62" s="8"/>
      <c r="N62" s="27"/>
      <c r="O62" s="27"/>
      <c r="P62" s="27"/>
      <c r="Q62" s="27"/>
    </row>
    <row r="63" spans="1:17" ht="23.25" x14ac:dyDescent="0.5">
      <c r="A63" s="19"/>
      <c r="B63" s="35">
        <f>'[1]ม.6ภาษาไทย-2563'!B63</f>
        <v>2558</v>
      </c>
      <c r="C63" s="35">
        <f>'[1]ม.6ภาษาไทย-2563'!C63</f>
        <v>2559</v>
      </c>
      <c r="D63" s="35">
        <f>'[1]ม.6ภาษาไทย-2563'!D63</f>
        <v>2560</v>
      </c>
      <c r="E63" s="35">
        <f>'[1]ม.6ภาษาไทย-2563'!E63</f>
        <v>2561</v>
      </c>
      <c r="F63" s="35">
        <f>'[1]ม.6ภาษาไทย-2563'!F63</f>
        <v>2562</v>
      </c>
      <c r="G63" s="35">
        <f>'[1]ม.6ภาษาไทย-2563'!G63</f>
        <v>2563</v>
      </c>
      <c r="H63" s="35">
        <f>'[1]ม.6ภาษาไทย-2563'!H63</f>
        <v>2558</v>
      </c>
      <c r="I63" s="35">
        <f>'[1]ม.6ภาษาไทย-2563'!I63</f>
        <v>2559</v>
      </c>
      <c r="J63" s="35">
        <f>'[1]ม.6ภาษาไทย-2563'!J63</f>
        <v>2560</v>
      </c>
      <c r="K63" s="35">
        <f>'[1]ม.6ภาษาไทย-2563'!K63</f>
        <v>2561</v>
      </c>
      <c r="L63" s="35">
        <f>'[1]ม.6ภาษาไทย-2563'!L63</f>
        <v>2562</v>
      </c>
      <c r="M63" s="35">
        <f>'[1]ม.6ภาษาไทย-2563'!M63</f>
        <v>2563</v>
      </c>
      <c r="N63" s="27"/>
      <c r="O63" s="27"/>
      <c r="P63" s="27"/>
      <c r="Q63" s="27"/>
    </row>
    <row r="64" spans="1:17" ht="25.5" x14ac:dyDescent="0.45">
      <c r="A64" s="23" t="s">
        <v>13</v>
      </c>
      <c r="B64" s="276">
        <v>7.37</v>
      </c>
      <c r="C64" s="276">
        <v>8</v>
      </c>
      <c r="D64" s="276">
        <v>7.67</v>
      </c>
      <c r="E64" s="276">
        <v>6.61</v>
      </c>
      <c r="F64" s="276">
        <v>6.83</v>
      </c>
      <c r="G64" s="276">
        <v>7.85</v>
      </c>
      <c r="H64" s="276">
        <v>45</v>
      </c>
      <c r="I64" s="276">
        <v>42</v>
      </c>
      <c r="J64" s="276">
        <v>40</v>
      </c>
      <c r="K64" s="276">
        <v>39</v>
      </c>
      <c r="L64" s="276">
        <v>40</v>
      </c>
      <c r="M64" s="276">
        <v>41</v>
      </c>
      <c r="N64" s="27"/>
      <c r="O64" s="27"/>
      <c r="P64" s="27"/>
      <c r="Q64" s="27"/>
    </row>
    <row r="65" spans="1:17" ht="25.5" x14ac:dyDescent="0.45">
      <c r="A65" s="23" t="s">
        <v>14</v>
      </c>
      <c r="B65" s="276">
        <v>8.4</v>
      </c>
      <c r="C65" s="276">
        <v>9.0399999999999991</v>
      </c>
      <c r="D65" s="276">
        <v>9.5399999999999991</v>
      </c>
      <c r="E65" s="276">
        <v>8.2200000000000006</v>
      </c>
      <c r="F65" s="276">
        <v>8.7899999999999991</v>
      </c>
      <c r="G65" s="276">
        <v>8.48</v>
      </c>
      <c r="H65" s="276">
        <v>40</v>
      </c>
      <c r="I65" s="276">
        <v>36</v>
      </c>
      <c r="J65" s="276">
        <v>35</v>
      </c>
      <c r="K65" s="276">
        <v>35</v>
      </c>
      <c r="L65" s="276">
        <v>36</v>
      </c>
      <c r="M65" s="276">
        <v>36</v>
      </c>
      <c r="N65" s="27"/>
      <c r="O65" s="27"/>
      <c r="P65" s="27"/>
      <c r="Q65" s="27"/>
    </row>
    <row r="66" spans="1:17" ht="25.5" x14ac:dyDescent="0.45">
      <c r="A66" s="23" t="s">
        <v>31</v>
      </c>
      <c r="B66" s="276">
        <v>8.14</v>
      </c>
      <c r="C66" s="276">
        <v>8.73</v>
      </c>
      <c r="D66" s="276">
        <v>8.9700000000000006</v>
      </c>
      <c r="E66" s="276">
        <v>7.82</v>
      </c>
      <c r="F66" s="276">
        <v>8.64</v>
      </c>
      <c r="G66" s="276">
        <v>8.3000000000000007</v>
      </c>
      <c r="H66" s="276">
        <v>40</v>
      </c>
      <c r="I66" s="276">
        <v>35</v>
      </c>
      <c r="J66" s="276">
        <v>34</v>
      </c>
      <c r="K66" s="276">
        <v>35</v>
      </c>
      <c r="L66" s="276">
        <v>36</v>
      </c>
      <c r="M66" s="276">
        <v>36</v>
      </c>
      <c r="N66" s="27"/>
      <c r="O66" s="27"/>
      <c r="P66" s="27"/>
      <c r="Q66" s="27"/>
    </row>
    <row r="67" spans="1:17" ht="25.5" x14ac:dyDescent="0.45">
      <c r="A67" s="23" t="s">
        <v>16</v>
      </c>
      <c r="B67" s="276">
        <v>8.2799999999999994</v>
      </c>
      <c r="C67" s="276">
        <v>8.86</v>
      </c>
      <c r="D67" s="276">
        <v>9.1</v>
      </c>
      <c r="E67" s="276">
        <v>7.96</v>
      </c>
      <c r="F67" s="276">
        <v>8.7799999999999994</v>
      </c>
      <c r="G67" s="276">
        <v>8.4600000000000009</v>
      </c>
      <c r="H67" s="276">
        <v>39</v>
      </c>
      <c r="I67" s="276">
        <v>35</v>
      </c>
      <c r="J67" s="276">
        <v>34</v>
      </c>
      <c r="K67" s="276">
        <v>35</v>
      </c>
      <c r="L67" s="276">
        <v>35</v>
      </c>
      <c r="M67" s="276">
        <v>35</v>
      </c>
      <c r="N67" s="27"/>
      <c r="O67" s="27"/>
      <c r="P67" s="27"/>
      <c r="Q67" s="27"/>
    </row>
    <row r="68" spans="1:17" x14ac:dyDescent="0.45">
      <c r="A68" s="28"/>
      <c r="B68" s="29"/>
      <c r="C68" s="29"/>
      <c r="D68" s="29"/>
      <c r="E68" s="29"/>
      <c r="F68" s="29"/>
      <c r="G68" s="29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6.25" x14ac:dyDescent="0.55000000000000004">
      <c r="A69" s="44" t="s">
        <v>220</v>
      </c>
      <c r="B69" s="45"/>
      <c r="C69" s="45"/>
      <c r="D69" s="45"/>
      <c r="E69" s="45"/>
      <c r="F69" s="45"/>
      <c r="G69" s="46"/>
      <c r="H69" s="53"/>
      <c r="I69" s="53"/>
      <c r="J69" s="53"/>
      <c r="K69" s="53"/>
      <c r="L69" s="53"/>
      <c r="M69" s="27"/>
      <c r="N69" s="27"/>
      <c r="O69" s="27"/>
      <c r="P69" s="27"/>
      <c r="Q69" s="27"/>
    </row>
    <row r="70" spans="1:17" ht="23.25" x14ac:dyDescent="0.5">
      <c r="A70" s="54" t="s">
        <v>34</v>
      </c>
      <c r="B70" s="9" t="s">
        <v>6</v>
      </c>
      <c r="C70" s="9"/>
      <c r="D70" s="9"/>
      <c r="E70" s="9"/>
      <c r="F70" s="9"/>
      <c r="G70" s="9"/>
      <c r="H70" s="34"/>
      <c r="I70" s="34"/>
      <c r="J70" s="34"/>
      <c r="K70" s="34"/>
      <c r="L70" s="34"/>
      <c r="M70" s="27"/>
      <c r="N70" s="27"/>
      <c r="O70" s="27"/>
      <c r="P70" s="27"/>
      <c r="Q70" s="27"/>
    </row>
    <row r="71" spans="1:17" ht="23.25" x14ac:dyDescent="0.5">
      <c r="A71" s="54"/>
      <c r="B71" s="35">
        <f>'[1]ม.6ภาษาไทย-2563'!B71</f>
        <v>2558</v>
      </c>
      <c r="C71" s="35">
        <f>'[1]ม.6ภาษาไทย-2563'!C71</f>
        <v>2559</v>
      </c>
      <c r="D71" s="35">
        <f>'[1]ม.6ภาษาไทย-2563'!D71</f>
        <v>2560</v>
      </c>
      <c r="E71" s="35">
        <f>'[1]ม.6ภาษาไทย-2563'!E71</f>
        <v>2561</v>
      </c>
      <c r="F71" s="35">
        <f>'[1]ม.6ภาษาไทย-2563'!F71</f>
        <v>2562</v>
      </c>
      <c r="G71" s="35">
        <f>'[1]ม.6ภาษาไทย-2563'!G71</f>
        <v>2563</v>
      </c>
      <c r="H71" s="10"/>
      <c r="I71" s="10"/>
      <c r="J71" s="10"/>
      <c r="K71" s="10"/>
      <c r="L71" s="10"/>
      <c r="M71" s="27"/>
      <c r="N71" s="27"/>
      <c r="O71" s="27"/>
      <c r="P71" s="27"/>
      <c r="Q71" s="27"/>
    </row>
    <row r="72" spans="1:17" ht="22.5" customHeight="1" x14ac:dyDescent="0.45">
      <c r="A72" s="55" t="s">
        <v>35</v>
      </c>
      <c r="B72" s="56">
        <f t="shared" ref="B72:G72" si="9">SUM(B45-B48)/B67</f>
        <v>0.65700483091787421</v>
      </c>
      <c r="C72" s="56">
        <f t="shared" si="9"/>
        <v>0.70090293453724617</v>
      </c>
      <c r="D72" s="56">
        <f t="shared" si="9"/>
        <v>0.65274725274725254</v>
      </c>
      <c r="E72" s="56">
        <f t="shared" si="9"/>
        <v>0.5288944723618092</v>
      </c>
      <c r="F72" s="56">
        <f t="shared" si="9"/>
        <v>0.46355353075170852</v>
      </c>
      <c r="G72" s="56">
        <f t="shared" si="9"/>
        <v>0.59219858156028338</v>
      </c>
      <c r="H72" s="57"/>
      <c r="I72" s="57"/>
      <c r="J72" s="57"/>
      <c r="K72" s="57"/>
      <c r="L72" s="57"/>
      <c r="M72" s="27"/>
      <c r="N72" s="27"/>
      <c r="O72" s="27"/>
      <c r="P72" s="27"/>
      <c r="Q72" s="27"/>
    </row>
    <row r="73" spans="1:17" ht="23.25" x14ac:dyDescent="0.45">
      <c r="A73" s="58" t="s">
        <v>36</v>
      </c>
      <c r="B73" s="56">
        <f>SUM(B72*10)+50</f>
        <v>56.570048309178745</v>
      </c>
      <c r="C73" s="56">
        <f t="shared" ref="C73:G73" si="10">SUM(C72*10)+50</f>
        <v>57.009029345372461</v>
      </c>
      <c r="D73" s="56">
        <f t="shared" si="10"/>
        <v>56.527472527472526</v>
      </c>
      <c r="E73" s="56">
        <f t="shared" si="10"/>
        <v>55.288944723618094</v>
      </c>
      <c r="F73" s="56">
        <f t="shared" si="10"/>
        <v>54.635535307517088</v>
      </c>
      <c r="G73" s="56">
        <f t="shared" si="10"/>
        <v>55.921985815602831</v>
      </c>
      <c r="H73" s="57"/>
      <c r="I73" s="57"/>
      <c r="J73" s="57"/>
      <c r="K73" s="57"/>
      <c r="L73" s="57"/>
      <c r="M73" s="27"/>
      <c r="N73" s="27"/>
      <c r="O73" s="27"/>
      <c r="P73" s="27"/>
      <c r="Q73" s="27"/>
    </row>
    <row r="74" spans="1:17" ht="23.25" x14ac:dyDescent="0.45">
      <c r="A74" s="23" t="s">
        <v>37</v>
      </c>
      <c r="B74" s="56">
        <v>1.195489425416433</v>
      </c>
      <c r="C74" s="56">
        <f>C73-B73</f>
        <v>0.43898103619371653</v>
      </c>
      <c r="D74" s="56">
        <f>D73-C73</f>
        <v>-0.48155681789993565</v>
      </c>
      <c r="E74" s="56">
        <f>E73-D73</f>
        <v>-1.2385278038544314</v>
      </c>
      <c r="F74" s="56">
        <f>F73-E73</f>
        <v>-0.653409416101006</v>
      </c>
      <c r="G74" s="56">
        <f>G73-F73</f>
        <v>1.2864505080857427</v>
      </c>
      <c r="H74" s="57"/>
      <c r="I74" s="57"/>
      <c r="J74" s="57"/>
      <c r="K74" s="57"/>
      <c r="L74" s="57"/>
      <c r="M74" s="27"/>
      <c r="N74" s="27"/>
      <c r="O74" s="27"/>
      <c r="P74" s="27"/>
      <c r="Q74" s="27"/>
    </row>
    <row r="75" spans="1:17" ht="23.25" x14ac:dyDescent="0.45">
      <c r="A75" s="60" t="s">
        <v>38</v>
      </c>
      <c r="B75" s="56">
        <v>2.1526666104979362</v>
      </c>
      <c r="C75" s="56">
        <f>SUM(C74*100)/B73</f>
        <v>0.77599551231510944</v>
      </c>
      <c r="D75" s="56">
        <f t="shared" ref="D75:G75" si="11">SUM(D74*100)/C73</f>
        <v>-0.8447027136395624</v>
      </c>
      <c r="E75" s="56">
        <f t="shared" si="11"/>
        <v>-2.1910192486538347</v>
      </c>
      <c r="F75" s="56">
        <f t="shared" si="11"/>
        <v>-1.1818084417550574</v>
      </c>
      <c r="G75" s="56">
        <f t="shared" si="11"/>
        <v>2.3546040152163479</v>
      </c>
      <c r="H75" s="57"/>
      <c r="I75" s="57"/>
      <c r="J75" s="57"/>
      <c r="K75" s="57"/>
      <c r="L75" s="57"/>
      <c r="M75" s="27"/>
      <c r="N75" s="27"/>
      <c r="O75" s="27"/>
      <c r="P75" s="27"/>
      <c r="Q75" s="27"/>
    </row>
    <row r="76" spans="1:17" x14ac:dyDescent="0.45">
      <c r="A76" s="28"/>
      <c r="B76" s="28"/>
      <c r="C76" s="28"/>
      <c r="D76" s="28"/>
      <c r="E76" s="28"/>
      <c r="F76" s="28"/>
      <c r="G76" s="28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45">
      <c r="A77" s="28"/>
      <c r="B77" s="28"/>
      <c r="C77" s="28"/>
      <c r="D77" s="28"/>
      <c r="E77" s="28"/>
      <c r="F77" s="28"/>
      <c r="G77" s="28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45">
      <c r="A78" s="28"/>
      <c r="B78" s="61"/>
      <c r="C78" s="61"/>
      <c r="D78" s="61"/>
      <c r="E78" s="61"/>
      <c r="F78" s="61"/>
      <c r="G78" s="61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45">
      <c r="A79" s="28"/>
      <c r="B79" s="88"/>
      <c r="C79" s="88"/>
      <c r="D79" s="88"/>
      <c r="E79" s="88"/>
      <c r="F79" s="88"/>
      <c r="G79" s="88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45">
      <c r="A80" s="28"/>
      <c r="B80" s="97"/>
      <c r="C80" s="97"/>
      <c r="D80" s="97"/>
      <c r="E80" s="97"/>
      <c r="F80" s="97"/>
      <c r="G80" s="9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45">
      <c r="A81" s="28"/>
      <c r="B81" s="97"/>
      <c r="C81" s="97"/>
      <c r="D81" s="97"/>
      <c r="E81" s="97"/>
      <c r="F81" s="97"/>
      <c r="G81" s="9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45">
      <c r="A82" s="28"/>
      <c r="B82" s="97"/>
      <c r="C82" s="97"/>
      <c r="D82" s="97"/>
      <c r="E82" s="97"/>
      <c r="F82" s="97"/>
      <c r="G82" s="9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45">
      <c r="A83" s="28"/>
      <c r="B83" s="97"/>
      <c r="C83" s="97"/>
      <c r="D83" s="97"/>
      <c r="E83" s="97"/>
      <c r="F83" s="97"/>
      <c r="G83" s="9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45">
      <c r="A84" s="28"/>
      <c r="B84" s="83"/>
      <c r="C84" s="83"/>
      <c r="D84" s="83"/>
      <c r="E84" s="83"/>
      <c r="F84" s="29"/>
      <c r="G84" s="29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23.25" x14ac:dyDescent="0.5">
      <c r="A85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85" s="2"/>
      <c r="C85" s="2"/>
      <c r="D85" s="2"/>
      <c r="E85" s="2"/>
      <c r="F85" s="2"/>
      <c r="G85" s="2"/>
      <c r="H85" s="2"/>
      <c r="I85" s="2"/>
      <c r="J85" s="2"/>
      <c r="K85" s="3"/>
      <c r="L85" s="4"/>
      <c r="M85" s="4"/>
      <c r="N85" s="27"/>
      <c r="O85" s="27"/>
      <c r="P85" s="27"/>
      <c r="Q85" s="27"/>
    </row>
    <row r="86" spans="1:17" ht="23.25" x14ac:dyDescent="0.5">
      <c r="A86" s="6" t="s">
        <v>218</v>
      </c>
      <c r="B86" s="7"/>
      <c r="C86" s="7"/>
      <c r="D86" s="7"/>
      <c r="E86" s="7"/>
      <c r="F86" s="7"/>
      <c r="G86" s="7"/>
      <c r="H86" s="7"/>
      <c r="I86" s="7"/>
      <c r="J86" s="7"/>
      <c r="K86" s="8"/>
      <c r="L86" s="4"/>
      <c r="M86" s="4"/>
      <c r="N86" s="27"/>
      <c r="O86" s="27"/>
      <c r="P86" s="27"/>
      <c r="Q86" s="27"/>
    </row>
    <row r="87" spans="1:17" ht="23.25" x14ac:dyDescent="0.5">
      <c r="A87" s="251" t="s">
        <v>215</v>
      </c>
      <c r="B87" s="253" t="s">
        <v>216</v>
      </c>
      <c r="C87" s="253"/>
      <c r="D87" s="253"/>
      <c r="E87" s="253"/>
      <c r="F87" s="254" t="str">
        <f>G60</f>
        <v>วิชาสังคมศึกษา ศาสนาและวัฒนธรรม</v>
      </c>
      <c r="G87" s="254"/>
      <c r="H87" s="254"/>
      <c r="I87" s="254"/>
      <c r="J87" s="252"/>
      <c r="K87" s="255"/>
      <c r="L87" s="27"/>
      <c r="M87" s="27"/>
      <c r="N87" s="27"/>
      <c r="O87" s="27"/>
      <c r="P87" s="27"/>
      <c r="Q87" s="27"/>
    </row>
    <row r="88" spans="1:17" ht="23.25" x14ac:dyDescent="0.5">
      <c r="A88" s="54" t="s">
        <v>40</v>
      </c>
      <c r="B88" s="54" t="s">
        <v>41</v>
      </c>
      <c r="C88" s="54"/>
      <c r="D88" s="54"/>
      <c r="E88" s="54"/>
      <c r="F88" s="9" t="s">
        <v>42</v>
      </c>
      <c r="G88" s="9"/>
      <c r="H88" s="9"/>
      <c r="I88" s="9"/>
      <c r="J88" s="9"/>
      <c r="K88" s="9"/>
      <c r="L88" s="4"/>
      <c r="M88" s="4"/>
      <c r="N88" s="4"/>
      <c r="O88" s="4"/>
      <c r="P88" s="4"/>
      <c r="Q88" s="4"/>
    </row>
    <row r="89" spans="1:17" ht="23.25" x14ac:dyDescent="0.5">
      <c r="A89" s="54"/>
      <c r="B89" s="54"/>
      <c r="C89" s="54"/>
      <c r="D89" s="54"/>
      <c r="E89" s="54"/>
      <c r="F89" s="35">
        <f>'[1]ม.6ภาษาไทย-2563'!F89</f>
        <v>2558</v>
      </c>
      <c r="G89" s="35">
        <f>'[1]ม.6ภาษาไทย-2563'!G89</f>
        <v>2559</v>
      </c>
      <c r="H89" s="35">
        <f>'[1]ม.6ภาษาไทย-2563'!H89</f>
        <v>2560</v>
      </c>
      <c r="I89" s="35">
        <f>'[1]ม.6ภาษาไทย-2563'!I89</f>
        <v>2561</v>
      </c>
      <c r="J89" s="35">
        <f>'[1]ม.6ภาษาไทย-2563'!J89</f>
        <v>2562</v>
      </c>
      <c r="K89" s="35">
        <f>'[1]ม.6ภาษาไทย-2563'!K89</f>
        <v>2563</v>
      </c>
      <c r="L89" s="10"/>
      <c r="M89" s="10"/>
      <c r="N89" s="10"/>
      <c r="O89" s="10"/>
      <c r="P89" s="10"/>
      <c r="Q89" s="10"/>
    </row>
    <row r="90" spans="1:17" x14ac:dyDescent="0.45">
      <c r="A90" s="277" t="s">
        <v>221</v>
      </c>
      <c r="B90" s="278" t="s">
        <v>222</v>
      </c>
      <c r="C90" s="278"/>
      <c r="D90" s="278"/>
      <c r="E90" s="278"/>
      <c r="F90" s="95">
        <v>100</v>
      </c>
      <c r="G90" s="95">
        <v>100</v>
      </c>
      <c r="H90" s="95">
        <v>100</v>
      </c>
      <c r="I90" s="95">
        <v>100</v>
      </c>
      <c r="J90" s="95">
        <v>100</v>
      </c>
      <c r="K90" s="95">
        <v>100</v>
      </c>
      <c r="L90" s="69"/>
      <c r="M90" s="69"/>
      <c r="N90" s="69"/>
      <c r="O90" s="69"/>
      <c r="P90" s="69"/>
      <c r="Q90" s="69"/>
    </row>
    <row r="91" spans="1:17" x14ac:dyDescent="0.45">
      <c r="A91" s="277" t="s">
        <v>223</v>
      </c>
      <c r="B91" s="278" t="s">
        <v>222</v>
      </c>
      <c r="C91" s="278"/>
      <c r="D91" s="278"/>
      <c r="E91" s="278"/>
      <c r="F91" s="95">
        <v>100</v>
      </c>
      <c r="G91" s="95">
        <v>100</v>
      </c>
      <c r="H91" s="95">
        <v>0</v>
      </c>
      <c r="I91" s="95">
        <v>100</v>
      </c>
      <c r="J91" s="86" t="s">
        <v>52</v>
      </c>
      <c r="K91" s="86">
        <v>100</v>
      </c>
      <c r="L91" s="69"/>
      <c r="M91" s="69"/>
      <c r="N91" s="69"/>
      <c r="O91" s="69"/>
      <c r="P91" s="69"/>
      <c r="Q91" s="69"/>
    </row>
    <row r="92" spans="1:17" x14ac:dyDescent="0.45">
      <c r="A92" s="277" t="s">
        <v>224</v>
      </c>
      <c r="B92" s="278" t="s">
        <v>222</v>
      </c>
      <c r="C92" s="278"/>
      <c r="D92" s="278"/>
      <c r="E92" s="278"/>
      <c r="F92" s="95">
        <v>0</v>
      </c>
      <c r="G92" s="95">
        <v>0</v>
      </c>
      <c r="H92" s="95">
        <v>0</v>
      </c>
      <c r="I92" s="95">
        <v>0</v>
      </c>
      <c r="J92" s="86" t="s">
        <v>52</v>
      </c>
      <c r="K92" s="86" t="s">
        <v>52</v>
      </c>
      <c r="L92" s="69"/>
      <c r="M92" s="69"/>
      <c r="N92" s="69"/>
      <c r="O92" s="69"/>
      <c r="P92" s="69"/>
      <c r="Q92" s="69"/>
    </row>
    <row r="93" spans="1:17" x14ac:dyDescent="0.45">
      <c r="A93" s="277" t="s">
        <v>225</v>
      </c>
      <c r="B93" s="278" t="s">
        <v>226</v>
      </c>
      <c r="C93" s="278"/>
      <c r="D93" s="278"/>
      <c r="E93" s="278"/>
      <c r="F93" s="95">
        <v>100</v>
      </c>
      <c r="G93" s="95">
        <v>100</v>
      </c>
      <c r="H93" s="95">
        <v>100</v>
      </c>
      <c r="I93" s="95">
        <v>100</v>
      </c>
      <c r="J93" s="95">
        <v>100</v>
      </c>
      <c r="K93" s="95">
        <v>100</v>
      </c>
      <c r="L93" s="69"/>
      <c r="M93" s="69"/>
      <c r="N93" s="69"/>
      <c r="O93" s="69"/>
      <c r="P93" s="69"/>
      <c r="Q93" s="69"/>
    </row>
    <row r="94" spans="1:17" x14ac:dyDescent="0.45">
      <c r="A94" s="277" t="s">
        <v>227</v>
      </c>
      <c r="B94" s="278" t="s">
        <v>226</v>
      </c>
      <c r="C94" s="278"/>
      <c r="D94" s="278"/>
      <c r="E94" s="278"/>
      <c r="F94" s="95">
        <v>100</v>
      </c>
      <c r="G94" s="95">
        <v>100</v>
      </c>
      <c r="H94" s="95">
        <v>0</v>
      </c>
      <c r="I94" s="95">
        <v>100</v>
      </c>
      <c r="J94" s="86" t="s">
        <v>52</v>
      </c>
      <c r="K94" s="86">
        <v>100</v>
      </c>
      <c r="L94" s="69"/>
      <c r="M94" s="69"/>
      <c r="N94" s="69"/>
      <c r="O94" s="69"/>
      <c r="P94" s="69"/>
      <c r="Q94" s="69"/>
    </row>
    <row r="95" spans="1:17" x14ac:dyDescent="0.45">
      <c r="A95" s="277" t="s">
        <v>228</v>
      </c>
      <c r="B95" s="278" t="s">
        <v>229</v>
      </c>
      <c r="C95" s="278"/>
      <c r="D95" s="278"/>
      <c r="E95" s="278"/>
      <c r="F95" s="95">
        <v>100</v>
      </c>
      <c r="G95" s="95">
        <v>100</v>
      </c>
      <c r="H95" s="95">
        <v>100</v>
      </c>
      <c r="I95" s="95">
        <v>100</v>
      </c>
      <c r="J95" s="95">
        <v>100</v>
      </c>
      <c r="K95" s="95">
        <v>100</v>
      </c>
      <c r="L95" s="69"/>
      <c r="M95" s="69"/>
      <c r="N95" s="69"/>
      <c r="O95" s="69"/>
      <c r="P95" s="69"/>
      <c r="Q95" s="69"/>
    </row>
    <row r="96" spans="1:17" x14ac:dyDescent="0.45">
      <c r="A96" s="277" t="s">
        <v>230</v>
      </c>
      <c r="B96" s="278" t="s">
        <v>229</v>
      </c>
      <c r="C96" s="278"/>
      <c r="D96" s="278"/>
      <c r="E96" s="278"/>
      <c r="F96" s="95">
        <v>100</v>
      </c>
      <c r="G96" s="95">
        <v>100</v>
      </c>
      <c r="H96" s="95">
        <v>0</v>
      </c>
      <c r="I96" s="95">
        <v>100</v>
      </c>
      <c r="J96" s="86" t="s">
        <v>52</v>
      </c>
      <c r="K96" s="86">
        <v>100</v>
      </c>
      <c r="L96" s="69"/>
      <c r="M96" s="69"/>
      <c r="N96" s="69"/>
      <c r="O96" s="69"/>
      <c r="P96" s="69"/>
      <c r="Q96" s="69"/>
    </row>
    <row r="97" spans="1:17" x14ac:dyDescent="0.45">
      <c r="A97" s="277" t="s">
        <v>231</v>
      </c>
      <c r="B97" s="279" t="s">
        <v>232</v>
      </c>
      <c r="C97" s="279"/>
      <c r="D97" s="279"/>
      <c r="E97" s="279"/>
      <c r="F97" s="95">
        <v>100</v>
      </c>
      <c r="G97" s="95">
        <v>100</v>
      </c>
      <c r="H97" s="95">
        <v>100</v>
      </c>
      <c r="I97" s="95">
        <v>100</v>
      </c>
      <c r="J97" s="95">
        <v>100</v>
      </c>
      <c r="K97" s="95">
        <v>100</v>
      </c>
      <c r="L97" s="69"/>
      <c r="M97" s="69"/>
      <c r="N97" s="69"/>
      <c r="O97" s="69"/>
      <c r="P97" s="69"/>
      <c r="Q97" s="69"/>
    </row>
    <row r="98" spans="1:17" x14ac:dyDescent="0.45">
      <c r="A98" s="277" t="s">
        <v>233</v>
      </c>
      <c r="B98" s="279" t="s">
        <v>232</v>
      </c>
      <c r="C98" s="279"/>
      <c r="D98" s="279"/>
      <c r="E98" s="279"/>
      <c r="F98" s="86">
        <v>100</v>
      </c>
      <c r="G98" s="86">
        <v>100</v>
      </c>
      <c r="H98" s="86">
        <v>0</v>
      </c>
      <c r="I98" s="86">
        <v>100</v>
      </c>
      <c r="J98" s="86" t="s">
        <v>52</v>
      </c>
      <c r="K98" s="86">
        <v>100</v>
      </c>
      <c r="L98" s="69"/>
      <c r="M98" s="69"/>
      <c r="N98" s="69"/>
      <c r="O98" s="69"/>
      <c r="P98" s="69"/>
      <c r="Q98" s="69"/>
    </row>
    <row r="99" spans="1:17" x14ac:dyDescent="0.45">
      <c r="A99" s="277" t="s">
        <v>234</v>
      </c>
      <c r="B99" s="279" t="s">
        <v>232</v>
      </c>
      <c r="C99" s="279"/>
      <c r="D99" s="279"/>
      <c r="E99" s="279"/>
      <c r="F99" s="86">
        <v>100</v>
      </c>
      <c r="G99" s="86">
        <v>100</v>
      </c>
      <c r="H99" s="86">
        <v>0</v>
      </c>
      <c r="I99" s="86">
        <v>100</v>
      </c>
      <c r="J99" s="86" t="s">
        <v>52</v>
      </c>
      <c r="K99" s="86">
        <v>100</v>
      </c>
      <c r="L99" s="69"/>
      <c r="M99" s="69"/>
      <c r="N99" s="69"/>
      <c r="O99" s="69"/>
      <c r="P99" s="69"/>
      <c r="Q99" s="69"/>
    </row>
    <row r="100" spans="1:17" x14ac:dyDescent="0.45">
      <c r="A100" s="277" t="s">
        <v>235</v>
      </c>
      <c r="B100" s="278" t="s">
        <v>236</v>
      </c>
      <c r="C100" s="278"/>
      <c r="D100" s="278"/>
      <c r="E100" s="278"/>
      <c r="F100" s="86">
        <v>100</v>
      </c>
      <c r="G100" s="86">
        <v>100</v>
      </c>
      <c r="H100" s="86">
        <v>100</v>
      </c>
      <c r="I100" s="86">
        <v>100</v>
      </c>
      <c r="J100" s="86">
        <v>100</v>
      </c>
      <c r="K100" s="86">
        <v>100</v>
      </c>
      <c r="L100" s="69"/>
      <c r="M100" s="69"/>
      <c r="N100" s="69"/>
      <c r="O100" s="69"/>
      <c r="P100" s="69"/>
      <c r="Q100" s="69"/>
    </row>
    <row r="101" spans="1:17" x14ac:dyDescent="0.45">
      <c r="A101" s="277" t="s">
        <v>237</v>
      </c>
      <c r="B101" s="278" t="s">
        <v>236</v>
      </c>
      <c r="C101" s="278"/>
      <c r="D101" s="278"/>
      <c r="E101" s="278"/>
      <c r="F101" s="86">
        <v>100</v>
      </c>
      <c r="G101" s="86">
        <v>100</v>
      </c>
      <c r="H101" s="86">
        <v>0</v>
      </c>
      <c r="I101" s="86">
        <v>100</v>
      </c>
      <c r="J101" s="86" t="s">
        <v>52</v>
      </c>
      <c r="K101" s="86">
        <v>100</v>
      </c>
      <c r="L101" s="69"/>
      <c r="M101" s="69"/>
      <c r="N101" s="69"/>
      <c r="O101" s="69"/>
      <c r="P101" s="69"/>
      <c r="Q101" s="69"/>
    </row>
    <row r="102" spans="1:17" x14ac:dyDescent="0.45">
      <c r="A102" s="114"/>
      <c r="B102" s="116"/>
      <c r="C102" s="116"/>
      <c r="D102" s="116"/>
      <c r="E102" s="116"/>
      <c r="F102" s="95"/>
      <c r="G102" s="86"/>
      <c r="H102" s="86"/>
      <c r="I102" s="86"/>
      <c r="J102" s="86"/>
      <c r="K102" s="86"/>
      <c r="L102" s="69"/>
      <c r="M102" s="69"/>
      <c r="N102" s="69"/>
      <c r="O102" s="69"/>
      <c r="P102" s="69"/>
      <c r="Q102" s="69"/>
    </row>
    <row r="103" spans="1:17" x14ac:dyDescent="0.45">
      <c r="A103" s="77"/>
      <c r="B103" s="78" t="s">
        <v>56</v>
      </c>
      <c r="C103" s="78"/>
      <c r="D103" s="78"/>
      <c r="E103" s="78"/>
      <c r="F103" s="102">
        <f t="shared" ref="F103:K103" si="12">SUM(F90:F102)</f>
        <v>1100</v>
      </c>
      <c r="G103" s="102">
        <f t="shared" si="12"/>
        <v>1100</v>
      </c>
      <c r="H103" s="102">
        <f t="shared" si="12"/>
        <v>500</v>
      </c>
      <c r="I103" s="102">
        <f t="shared" si="12"/>
        <v>1100</v>
      </c>
      <c r="J103" s="102">
        <f t="shared" si="12"/>
        <v>500</v>
      </c>
      <c r="K103" s="102">
        <f t="shared" si="12"/>
        <v>1100</v>
      </c>
      <c r="L103" s="81"/>
      <c r="M103" s="81"/>
      <c r="N103" s="81"/>
      <c r="O103" s="81"/>
      <c r="P103" s="81"/>
      <c r="Q103" s="81"/>
    </row>
    <row r="110" spans="1:17" x14ac:dyDescent="0.45">
      <c r="A110" s="5" t="s">
        <v>81</v>
      </c>
    </row>
    <row r="113" spans="1:17" ht="23.25" x14ac:dyDescent="0.5">
      <c r="A113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7" ht="23.25" x14ac:dyDescent="0.5">
      <c r="A114" s="6" t="s">
        <v>218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83"/>
      <c r="O114" s="83"/>
      <c r="P114" s="83"/>
      <c r="Q114" s="83"/>
    </row>
    <row r="115" spans="1:17" ht="23.25" x14ac:dyDescent="0.5">
      <c r="A115" s="12" t="s">
        <v>40</v>
      </c>
      <c r="B115" s="267" t="s">
        <v>217</v>
      </c>
      <c r="C115" s="268"/>
      <c r="D115" s="268"/>
      <c r="E115" s="268"/>
      <c r="F115" s="268"/>
      <c r="G115" s="268"/>
      <c r="H115" s="269" t="str">
        <f>F87</f>
        <v>วิชาสังคมศึกษา ศาสนาและวัฒนธรรม</v>
      </c>
      <c r="I115" s="269"/>
      <c r="J115" s="269"/>
      <c r="K115" s="269"/>
      <c r="L115" s="269"/>
      <c r="M115" s="270"/>
      <c r="N115" s="4"/>
      <c r="O115" s="4"/>
      <c r="P115" s="4"/>
      <c r="Q115" s="4"/>
    </row>
    <row r="116" spans="1:17" ht="23.25" x14ac:dyDescent="0.5">
      <c r="A116" s="84"/>
      <c r="B116" s="271"/>
      <c r="C116" s="272"/>
      <c r="D116" s="272"/>
      <c r="E116" s="272"/>
      <c r="F116" s="272"/>
      <c r="G116" s="272"/>
      <c r="H116" s="273"/>
      <c r="I116" s="273"/>
      <c r="J116" s="273"/>
      <c r="K116" s="273"/>
      <c r="L116" s="273"/>
      <c r="M116" s="274"/>
      <c r="N116" s="4"/>
      <c r="O116" s="4"/>
      <c r="P116" s="4"/>
      <c r="Q116" s="4"/>
    </row>
    <row r="117" spans="1:17" ht="23.25" x14ac:dyDescent="0.5">
      <c r="A117" s="15"/>
      <c r="B117" s="85" t="s">
        <v>13</v>
      </c>
      <c r="C117" s="85"/>
      <c r="D117" s="85"/>
      <c r="E117" s="85"/>
      <c r="F117" s="85"/>
      <c r="G117" s="85"/>
      <c r="H117" s="9" t="s">
        <v>14</v>
      </c>
      <c r="I117" s="9"/>
      <c r="J117" s="9"/>
      <c r="K117" s="9"/>
      <c r="L117" s="9"/>
      <c r="M117" s="9"/>
      <c r="N117" s="4"/>
      <c r="O117" s="4"/>
      <c r="P117" s="4"/>
      <c r="Q117" s="10"/>
    </row>
    <row r="118" spans="1:17" ht="23.25" x14ac:dyDescent="0.5">
      <c r="A118" s="19"/>
      <c r="B118" s="35">
        <f>'[1]ม.6ภาษาไทย-2563'!B118</f>
        <v>2558</v>
      </c>
      <c r="C118" s="35">
        <f>'[1]ม.6ภาษาไทย-2563'!C118</f>
        <v>2559</v>
      </c>
      <c r="D118" s="35">
        <f>'[1]ม.6ภาษาไทย-2563'!D118</f>
        <v>2560</v>
      </c>
      <c r="E118" s="35">
        <f>'[1]ม.6ภาษาไทย-2563'!E118</f>
        <v>2561</v>
      </c>
      <c r="F118" s="35">
        <f>'[1]ม.6ภาษาไทย-2563'!F118</f>
        <v>2562</v>
      </c>
      <c r="G118" s="35">
        <f>'[1]ม.6ภาษาไทย-2563'!G118</f>
        <v>2563</v>
      </c>
      <c r="H118" s="35">
        <f>'[1]ม.6ภาษาไทย-2563'!H118</f>
        <v>2558</v>
      </c>
      <c r="I118" s="35">
        <f>'[1]ม.6ภาษาไทย-2563'!I118</f>
        <v>2559</v>
      </c>
      <c r="J118" s="35">
        <f>'[1]ม.6ภาษาไทย-2563'!J118</f>
        <v>2560</v>
      </c>
      <c r="K118" s="35">
        <f>'[1]ม.6ภาษาไทย-2563'!K118</f>
        <v>2561</v>
      </c>
      <c r="L118" s="35">
        <f>'[1]ม.6ภาษาไทย-2563'!L118</f>
        <v>2562</v>
      </c>
      <c r="M118" s="35">
        <f>'[1]ม.6ภาษาไทย-2563'!M118</f>
        <v>2563</v>
      </c>
      <c r="N118" s="10"/>
      <c r="O118" s="10"/>
      <c r="P118" s="10"/>
      <c r="Q118" s="10"/>
    </row>
    <row r="119" spans="1:17" x14ac:dyDescent="0.45">
      <c r="A119" s="277" t="s">
        <v>221</v>
      </c>
      <c r="B119" s="86">
        <v>38.4</v>
      </c>
      <c r="C119" s="86">
        <v>34.840000000000003</v>
      </c>
      <c r="D119" s="86">
        <v>39.409999999999997</v>
      </c>
      <c r="E119" s="86">
        <v>47.5</v>
      </c>
      <c r="F119" s="95">
        <v>33.64</v>
      </c>
      <c r="G119" s="95">
        <v>56.21</v>
      </c>
      <c r="H119" s="86">
        <v>32.049999999999997</v>
      </c>
      <c r="I119" s="86">
        <v>31.42</v>
      </c>
      <c r="J119" s="86">
        <v>35.39</v>
      </c>
      <c r="K119" s="86">
        <v>43.46</v>
      </c>
      <c r="L119" s="95">
        <v>31.46</v>
      </c>
      <c r="M119" s="95">
        <v>49.62</v>
      </c>
      <c r="N119" s="69"/>
      <c r="O119" s="69"/>
      <c r="P119" s="69"/>
      <c r="Q119" s="69"/>
    </row>
    <row r="120" spans="1:17" x14ac:dyDescent="0.45">
      <c r="A120" s="277" t="s">
        <v>223</v>
      </c>
      <c r="B120" s="86">
        <v>60.74</v>
      </c>
      <c r="C120" s="86">
        <v>53.55</v>
      </c>
      <c r="D120" s="86" t="s">
        <v>52</v>
      </c>
      <c r="E120" s="86" t="s">
        <v>52</v>
      </c>
      <c r="F120" s="86">
        <v>59.37</v>
      </c>
      <c r="G120" s="86">
        <v>46.76</v>
      </c>
      <c r="H120" s="86">
        <v>53.65</v>
      </c>
      <c r="I120" s="86">
        <v>47.09</v>
      </c>
      <c r="J120" s="86" t="s">
        <v>52</v>
      </c>
      <c r="K120" s="86" t="s">
        <v>52</v>
      </c>
      <c r="L120" s="86">
        <v>53.88</v>
      </c>
      <c r="M120" s="86">
        <v>42.88</v>
      </c>
      <c r="N120" s="69"/>
      <c r="O120" s="69"/>
      <c r="P120" s="69"/>
      <c r="Q120" s="69"/>
    </row>
    <row r="121" spans="1:17" x14ac:dyDescent="0.45">
      <c r="A121" s="277" t="s">
        <v>224</v>
      </c>
      <c r="B121" s="86">
        <v>0</v>
      </c>
      <c r="C121" s="86" t="s">
        <v>52</v>
      </c>
      <c r="D121" s="86" t="s">
        <v>52</v>
      </c>
      <c r="E121" s="86" t="s">
        <v>52</v>
      </c>
      <c r="F121" s="86" t="s">
        <v>52</v>
      </c>
      <c r="G121" s="86" t="s">
        <v>52</v>
      </c>
      <c r="H121" s="86" t="s">
        <v>52</v>
      </c>
      <c r="I121" s="86" t="s">
        <v>52</v>
      </c>
      <c r="J121" s="86" t="s">
        <v>52</v>
      </c>
      <c r="K121" s="86" t="s">
        <v>52</v>
      </c>
      <c r="L121" s="86" t="s">
        <v>52</v>
      </c>
      <c r="M121" s="86" t="s">
        <v>52</v>
      </c>
      <c r="N121" s="69"/>
      <c r="O121" s="69"/>
      <c r="P121" s="69"/>
      <c r="Q121" s="69"/>
    </row>
    <row r="122" spans="1:17" x14ac:dyDescent="0.45">
      <c r="A122" s="277" t="s">
        <v>225</v>
      </c>
      <c r="B122" s="86">
        <v>44.11</v>
      </c>
      <c r="C122" s="86">
        <v>42.55</v>
      </c>
      <c r="D122" s="86">
        <v>41.64</v>
      </c>
      <c r="E122" s="86">
        <v>41.72</v>
      </c>
      <c r="F122" s="95">
        <v>39.130000000000003</v>
      </c>
      <c r="G122" s="95">
        <v>42.69</v>
      </c>
      <c r="H122" s="86">
        <v>39.119999999999997</v>
      </c>
      <c r="I122" s="86">
        <v>38.74</v>
      </c>
      <c r="J122" s="86">
        <v>37.200000000000003</v>
      </c>
      <c r="K122" s="86">
        <v>37.03</v>
      </c>
      <c r="L122" s="95">
        <v>35.9</v>
      </c>
      <c r="M122" s="95">
        <v>38.11</v>
      </c>
      <c r="N122" s="69"/>
      <c r="O122" s="69"/>
      <c r="P122" s="69"/>
      <c r="Q122" s="69"/>
    </row>
    <row r="123" spans="1:17" x14ac:dyDescent="0.45">
      <c r="A123" s="277" t="s">
        <v>227</v>
      </c>
      <c r="B123" s="86">
        <v>56.91</v>
      </c>
      <c r="C123" s="86">
        <v>33.46</v>
      </c>
      <c r="D123" s="86" t="s">
        <v>52</v>
      </c>
      <c r="E123" s="86" t="s">
        <v>52</v>
      </c>
      <c r="F123" s="86">
        <v>62.23</v>
      </c>
      <c r="G123" s="86">
        <v>44.55</v>
      </c>
      <c r="H123" s="86">
        <v>52.31</v>
      </c>
      <c r="I123" s="86">
        <v>30.98</v>
      </c>
      <c r="J123" s="86" t="s">
        <v>52</v>
      </c>
      <c r="K123" s="86" t="s">
        <v>52</v>
      </c>
      <c r="L123" s="86">
        <v>53.72</v>
      </c>
      <c r="M123" s="86">
        <v>36.79</v>
      </c>
      <c r="N123" s="69"/>
      <c r="O123" s="69"/>
      <c r="P123" s="69"/>
      <c r="Q123" s="69"/>
    </row>
    <row r="124" spans="1:17" x14ac:dyDescent="0.45">
      <c r="A124" s="277" t="s">
        <v>228</v>
      </c>
      <c r="B124" s="86">
        <v>64.069999999999993</v>
      </c>
      <c r="C124" s="86">
        <v>48.11</v>
      </c>
      <c r="D124" s="86">
        <v>34.69</v>
      </c>
      <c r="E124" s="86">
        <v>37.42</v>
      </c>
      <c r="F124" s="95">
        <v>30.36</v>
      </c>
      <c r="G124" s="95">
        <v>37.97</v>
      </c>
      <c r="H124" s="86">
        <v>56</v>
      </c>
      <c r="I124" s="86">
        <v>43.36</v>
      </c>
      <c r="J124" s="86">
        <v>32.64</v>
      </c>
      <c r="K124" s="86">
        <v>34.9</v>
      </c>
      <c r="L124" s="95">
        <v>27.94</v>
      </c>
      <c r="M124" s="95">
        <v>33.299999999999997</v>
      </c>
      <c r="N124" s="69"/>
      <c r="O124" s="69"/>
      <c r="P124" s="69"/>
      <c r="Q124" s="69"/>
    </row>
    <row r="125" spans="1:17" x14ac:dyDescent="0.45">
      <c r="A125" s="277" t="s">
        <v>230</v>
      </c>
      <c r="B125" s="86">
        <v>49.27</v>
      </c>
      <c r="C125" s="86">
        <v>37.93</v>
      </c>
      <c r="D125" s="86" t="s">
        <v>52</v>
      </c>
      <c r="E125" s="86" t="s">
        <v>52</v>
      </c>
      <c r="F125" s="86">
        <v>42.44</v>
      </c>
      <c r="G125" s="86">
        <v>35.6</v>
      </c>
      <c r="H125" s="86">
        <v>45.11</v>
      </c>
      <c r="I125" s="86">
        <v>34.35</v>
      </c>
      <c r="J125" s="86" t="s">
        <v>52</v>
      </c>
      <c r="K125" s="86" t="s">
        <v>52</v>
      </c>
      <c r="L125" s="86">
        <v>37.9</v>
      </c>
      <c r="M125" s="86">
        <v>31.72</v>
      </c>
      <c r="N125" s="69"/>
      <c r="O125" s="69"/>
      <c r="P125" s="69"/>
      <c r="Q125" s="69"/>
    </row>
    <row r="126" spans="1:17" x14ac:dyDescent="0.45">
      <c r="A126" s="277" t="s">
        <v>231</v>
      </c>
      <c r="B126" s="86">
        <v>55.51</v>
      </c>
      <c r="C126" s="86">
        <v>45.73</v>
      </c>
      <c r="D126" s="86">
        <v>37.75</v>
      </c>
      <c r="E126" s="86">
        <v>33.76</v>
      </c>
      <c r="F126" s="95">
        <v>22.32</v>
      </c>
      <c r="G126" s="95">
        <v>19.03</v>
      </c>
      <c r="H126" s="86">
        <v>47.5</v>
      </c>
      <c r="I126" s="86">
        <v>38.29</v>
      </c>
      <c r="J126" s="86">
        <v>32.44</v>
      </c>
      <c r="K126" s="86">
        <v>30.01</v>
      </c>
      <c r="L126" s="95">
        <v>23.25</v>
      </c>
      <c r="M126" s="95">
        <v>20.23</v>
      </c>
      <c r="N126" s="69"/>
      <c r="O126" s="69"/>
      <c r="P126" s="69"/>
      <c r="Q126" s="69"/>
    </row>
    <row r="127" spans="1:17" x14ac:dyDescent="0.45">
      <c r="A127" s="277" t="s">
        <v>233</v>
      </c>
      <c r="B127" s="86">
        <v>33.35</v>
      </c>
      <c r="C127" s="86">
        <v>33.229999999999997</v>
      </c>
      <c r="D127" s="86" t="s">
        <v>52</v>
      </c>
      <c r="E127" s="86" t="s">
        <v>52</v>
      </c>
      <c r="F127" s="86">
        <v>28.86</v>
      </c>
      <c r="G127" s="86">
        <v>33.25</v>
      </c>
      <c r="H127" s="86">
        <v>28.56</v>
      </c>
      <c r="I127" s="86">
        <v>29.01</v>
      </c>
      <c r="J127" s="86" t="s">
        <v>52</v>
      </c>
      <c r="K127" s="86" t="s">
        <v>52</v>
      </c>
      <c r="L127" s="86">
        <v>28.88</v>
      </c>
      <c r="M127" s="86">
        <v>31.67</v>
      </c>
      <c r="N127" s="69"/>
      <c r="O127" s="69"/>
      <c r="P127" s="69"/>
      <c r="Q127" s="69"/>
    </row>
    <row r="128" spans="1:17" x14ac:dyDescent="0.45">
      <c r="A128" s="277" t="s">
        <v>234</v>
      </c>
      <c r="B128" s="86">
        <v>29.28</v>
      </c>
      <c r="C128" s="86">
        <v>43.57</v>
      </c>
      <c r="D128" s="86" t="s">
        <v>52</v>
      </c>
      <c r="E128" s="86" t="s">
        <v>52</v>
      </c>
      <c r="F128" s="86">
        <v>34.18</v>
      </c>
      <c r="G128" s="86">
        <v>34.369999999999997</v>
      </c>
      <c r="H128" s="86">
        <v>31.63</v>
      </c>
      <c r="I128" s="86">
        <v>39.5</v>
      </c>
      <c r="J128" s="86" t="s">
        <v>52</v>
      </c>
      <c r="K128" s="86" t="s">
        <v>52</v>
      </c>
      <c r="L128" s="86">
        <v>29.41</v>
      </c>
      <c r="M128" s="86">
        <v>34.840000000000003</v>
      </c>
      <c r="N128" s="69"/>
      <c r="O128" s="69"/>
      <c r="P128" s="69"/>
      <c r="Q128" s="69"/>
    </row>
    <row r="129" spans="1:17" x14ac:dyDescent="0.45">
      <c r="A129" s="277" t="s">
        <v>235</v>
      </c>
      <c r="B129" s="86">
        <v>43.48</v>
      </c>
      <c r="C129" s="86">
        <v>50.88</v>
      </c>
      <c r="D129" s="86">
        <v>49.69</v>
      </c>
      <c r="E129" s="86">
        <v>36.450000000000003</v>
      </c>
      <c r="F129" s="86">
        <v>35.89</v>
      </c>
      <c r="G129" s="86">
        <v>44.53</v>
      </c>
      <c r="H129" s="86">
        <v>40.32</v>
      </c>
      <c r="I129" s="86">
        <v>44.22</v>
      </c>
      <c r="J129" s="86">
        <v>43.38</v>
      </c>
      <c r="K129" s="86">
        <v>35.54</v>
      </c>
      <c r="L129" s="86">
        <v>35.659999999999997</v>
      </c>
      <c r="M129" s="86">
        <v>41.37</v>
      </c>
      <c r="N129" s="69"/>
      <c r="O129" s="69"/>
      <c r="P129" s="69"/>
      <c r="Q129" s="69"/>
    </row>
    <row r="130" spans="1:17" x14ac:dyDescent="0.45">
      <c r="A130" s="277" t="s">
        <v>237</v>
      </c>
      <c r="B130" s="86">
        <v>38.14</v>
      </c>
      <c r="C130" s="86">
        <v>48.19</v>
      </c>
      <c r="D130" s="86" t="s">
        <v>52</v>
      </c>
      <c r="E130" s="86" t="s">
        <v>52</v>
      </c>
      <c r="F130" s="86">
        <v>50.63</v>
      </c>
      <c r="G130" s="86">
        <v>39.31</v>
      </c>
      <c r="H130" s="86">
        <v>33.42</v>
      </c>
      <c r="I130" s="86">
        <v>43.27</v>
      </c>
      <c r="J130" s="86" t="s">
        <v>52</v>
      </c>
      <c r="K130" s="86" t="s">
        <v>52</v>
      </c>
      <c r="L130" s="86">
        <v>46.8</v>
      </c>
      <c r="M130" s="86">
        <v>35.04</v>
      </c>
      <c r="N130" s="69"/>
      <c r="O130" s="69"/>
      <c r="P130" s="69"/>
      <c r="Q130" s="69"/>
    </row>
    <row r="131" spans="1:17" x14ac:dyDescent="0.45">
      <c r="A131" s="114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69"/>
      <c r="O131" s="69"/>
      <c r="P131" s="69"/>
      <c r="Q131" s="69"/>
    </row>
    <row r="132" spans="1:17" x14ac:dyDescent="0.45">
      <c r="A132" s="77" t="s">
        <v>56</v>
      </c>
      <c r="B132" s="87">
        <f t="shared" ref="B132:M132" si="13">SUM(B119:B131)</f>
        <v>513.26</v>
      </c>
      <c r="C132" s="87">
        <f t="shared" si="13"/>
        <v>472.04</v>
      </c>
      <c r="D132" s="87">
        <f t="shared" si="13"/>
        <v>203.18</v>
      </c>
      <c r="E132" s="87">
        <f t="shared" si="13"/>
        <v>196.85000000000002</v>
      </c>
      <c r="F132" s="87">
        <f t="shared" si="13"/>
        <v>439.04999999999995</v>
      </c>
      <c r="G132" s="87">
        <f t="shared" si="13"/>
        <v>434.26999999999992</v>
      </c>
      <c r="H132" s="87">
        <f t="shared" si="13"/>
        <v>459.67</v>
      </c>
      <c r="I132" s="87">
        <f t="shared" si="13"/>
        <v>420.2299999999999</v>
      </c>
      <c r="J132" s="87">
        <f t="shared" si="13"/>
        <v>181.05</v>
      </c>
      <c r="K132" s="87">
        <f t="shared" si="13"/>
        <v>180.94</v>
      </c>
      <c r="L132" s="87">
        <f t="shared" si="13"/>
        <v>404.8</v>
      </c>
      <c r="M132" s="87">
        <f t="shared" si="13"/>
        <v>395.57</v>
      </c>
      <c r="N132" s="81"/>
      <c r="O132" s="81"/>
      <c r="P132" s="81"/>
      <c r="Q132" s="81"/>
    </row>
    <row r="141" spans="1:17" ht="23.25" x14ac:dyDescent="0.5">
      <c r="A141" s="1" t="str">
        <f>A1</f>
        <v>ตารางแสดงค่าสถิติ ผลการทดสอบระดับชาติขั้นพื้นฐาน (O-NET) ชั้นมัธยมศึกษาปีที่ 6 ปีการศึกษา 2558- 2563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7" ht="23.25" x14ac:dyDescent="0.5">
      <c r="A142" s="6" t="s">
        <v>218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1:17" ht="23.25" customHeight="1" x14ac:dyDescent="0.45">
      <c r="A143" s="11" t="s">
        <v>40</v>
      </c>
      <c r="B143" s="267" t="s">
        <v>217</v>
      </c>
      <c r="C143" s="268"/>
      <c r="D143" s="268"/>
      <c r="E143" s="268"/>
      <c r="F143" s="268"/>
      <c r="G143" s="268"/>
      <c r="H143" s="269" t="str">
        <f>H115</f>
        <v>วิชาสังคมศึกษา ศาสนาและวัฒนธรรม</v>
      </c>
      <c r="I143" s="269"/>
      <c r="J143" s="269"/>
      <c r="K143" s="269"/>
      <c r="L143" s="269"/>
      <c r="M143" s="270"/>
    </row>
    <row r="144" spans="1:17" ht="23.25" customHeight="1" x14ac:dyDescent="0.45">
      <c r="A144" s="15"/>
      <c r="B144" s="271"/>
      <c r="C144" s="272"/>
      <c r="D144" s="272"/>
      <c r="E144" s="272"/>
      <c r="F144" s="272"/>
      <c r="G144" s="272"/>
      <c r="H144" s="273"/>
      <c r="I144" s="273"/>
      <c r="J144" s="273"/>
      <c r="K144" s="273"/>
      <c r="L144" s="273"/>
      <c r="M144" s="274"/>
    </row>
    <row r="145" spans="1:13" ht="23.25" x14ac:dyDescent="0.5">
      <c r="A145" s="15"/>
      <c r="B145" s="6" t="s">
        <v>15</v>
      </c>
      <c r="C145" s="7"/>
      <c r="D145" s="7"/>
      <c r="E145" s="7"/>
      <c r="F145" s="7"/>
      <c r="G145" s="8"/>
      <c r="H145" s="31" t="s">
        <v>16</v>
      </c>
      <c r="I145" s="32"/>
      <c r="J145" s="32"/>
      <c r="K145" s="32"/>
      <c r="L145" s="32"/>
      <c r="M145" s="33"/>
    </row>
    <row r="146" spans="1:13" ht="23.25" x14ac:dyDescent="0.5">
      <c r="A146" s="19"/>
      <c r="B146" s="35">
        <f>'[1]ม.6ภาษาไทย-2563'!B132</f>
        <v>2558</v>
      </c>
      <c r="C146" s="35">
        <f>'[1]ม.6ภาษาไทย-2563'!C132</f>
        <v>2559</v>
      </c>
      <c r="D146" s="35">
        <f>'[1]ม.6ภาษาไทย-2563'!D132</f>
        <v>2560</v>
      </c>
      <c r="E146" s="35">
        <f>'[1]ม.6ภาษาไทย-2563'!E132</f>
        <v>2561</v>
      </c>
      <c r="F146" s="35">
        <f>'[1]ม.6ภาษาไทย-2563'!F132</f>
        <v>2562</v>
      </c>
      <c r="G146" s="35">
        <f>'[1]ม.6ภาษาไทย-2563'!G132</f>
        <v>2563</v>
      </c>
      <c r="H146" s="35">
        <f>'[1]ม.6ภาษาไทย-2563'!H132</f>
        <v>2558</v>
      </c>
      <c r="I146" s="35">
        <f>'[1]ม.6ภาษาไทย-2563'!I132</f>
        <v>2559</v>
      </c>
      <c r="J146" s="35">
        <f>'[1]ม.6ภาษาไทย-2563'!J132</f>
        <v>2560</v>
      </c>
      <c r="K146" s="35">
        <f>'[1]ม.6ภาษาไทย-2563'!K132</f>
        <v>2561</v>
      </c>
      <c r="L146" s="35">
        <f>'[1]ม.6ภาษาไทย-2563'!L132</f>
        <v>2562</v>
      </c>
      <c r="M146" s="35">
        <f>'[1]ม.6ภาษาไทย-2563'!M132</f>
        <v>2563</v>
      </c>
    </row>
    <row r="147" spans="1:13" x14ac:dyDescent="0.45">
      <c r="A147" s="277" t="s">
        <v>221</v>
      </c>
      <c r="B147" s="86">
        <v>31.07</v>
      </c>
      <c r="C147" s="86">
        <v>30.25</v>
      </c>
      <c r="D147" s="86">
        <v>35.03</v>
      </c>
      <c r="E147" s="86">
        <v>43.21</v>
      </c>
      <c r="F147" s="95">
        <v>31.37</v>
      </c>
      <c r="G147" s="95">
        <v>49.13</v>
      </c>
      <c r="H147" s="86">
        <v>31.15</v>
      </c>
      <c r="I147" s="86">
        <v>30.02</v>
      </c>
      <c r="J147" s="86">
        <v>34.76</v>
      </c>
      <c r="K147" s="86">
        <v>42.92</v>
      </c>
      <c r="L147" s="95">
        <v>31.26</v>
      </c>
      <c r="M147" s="95">
        <v>48.46</v>
      </c>
    </row>
    <row r="148" spans="1:13" x14ac:dyDescent="0.45">
      <c r="A148" s="277" t="s">
        <v>223</v>
      </c>
      <c r="B148" s="86">
        <v>53.98</v>
      </c>
      <c r="C148" s="86">
        <v>45.85</v>
      </c>
      <c r="D148" s="86" t="s">
        <v>52</v>
      </c>
      <c r="E148" s="86" t="s">
        <v>52</v>
      </c>
      <c r="F148" s="86">
        <v>53.07</v>
      </c>
      <c r="G148" s="86">
        <v>42.16</v>
      </c>
      <c r="H148" s="86">
        <v>53.09</v>
      </c>
      <c r="I148" s="86">
        <v>45.59</v>
      </c>
      <c r="J148" s="86" t="s">
        <v>52</v>
      </c>
      <c r="K148" s="86" t="s">
        <v>52</v>
      </c>
      <c r="L148" s="86">
        <v>52.3</v>
      </c>
      <c r="M148" s="86">
        <v>41.55</v>
      </c>
    </row>
    <row r="149" spans="1:13" x14ac:dyDescent="0.45">
      <c r="A149" s="277" t="s">
        <v>224</v>
      </c>
      <c r="B149" s="86">
        <v>0</v>
      </c>
      <c r="C149" s="86" t="s">
        <v>52</v>
      </c>
      <c r="D149" s="86" t="s">
        <v>52</v>
      </c>
      <c r="E149" s="86" t="s">
        <v>52</v>
      </c>
      <c r="F149" s="86" t="s">
        <v>52</v>
      </c>
      <c r="G149" s="86" t="s">
        <v>52</v>
      </c>
      <c r="H149" s="86" t="s">
        <v>52</v>
      </c>
      <c r="I149" s="86" t="s">
        <v>52</v>
      </c>
      <c r="J149" s="86" t="s">
        <v>52</v>
      </c>
      <c r="K149" s="86" t="s">
        <v>52</v>
      </c>
      <c r="L149" s="86" t="s">
        <v>52</v>
      </c>
      <c r="M149" s="86" t="s">
        <v>52</v>
      </c>
    </row>
    <row r="150" spans="1:13" x14ac:dyDescent="0.45">
      <c r="A150" s="277" t="s">
        <v>225</v>
      </c>
      <c r="B150" s="86">
        <v>39.11</v>
      </c>
      <c r="C150" s="86">
        <v>37.43</v>
      </c>
      <c r="D150" s="86">
        <v>35.840000000000003</v>
      </c>
      <c r="E150" s="86">
        <v>36.58</v>
      </c>
      <c r="F150" s="95">
        <v>35.049999999999997</v>
      </c>
      <c r="G150" s="95">
        <v>37.159999999999997</v>
      </c>
      <c r="H150" s="86">
        <v>38.729999999999997</v>
      </c>
      <c r="I150" s="86">
        <v>37.049999999999997</v>
      </c>
      <c r="J150" s="86">
        <v>35.64</v>
      </c>
      <c r="K150" s="86">
        <v>36</v>
      </c>
      <c r="L150" s="95">
        <v>34.630000000000003</v>
      </c>
      <c r="M150" s="95">
        <v>36.619999999999997</v>
      </c>
    </row>
    <row r="151" spans="1:13" x14ac:dyDescent="0.45">
      <c r="A151" s="277" t="s">
        <v>227</v>
      </c>
      <c r="B151" s="86">
        <v>52.31</v>
      </c>
      <c r="C151" s="86">
        <v>30.1</v>
      </c>
      <c r="D151" s="86" t="s">
        <v>52</v>
      </c>
      <c r="E151" s="86" t="s">
        <v>52</v>
      </c>
      <c r="F151" s="86">
        <v>53.35</v>
      </c>
      <c r="G151" s="86">
        <v>36.43</v>
      </c>
      <c r="H151" s="86">
        <v>51.8</v>
      </c>
      <c r="I151" s="86">
        <v>30.01</v>
      </c>
      <c r="J151" s="86" t="s">
        <v>52</v>
      </c>
      <c r="K151" s="86" t="s">
        <v>52</v>
      </c>
      <c r="L151" s="86">
        <v>52.41</v>
      </c>
      <c r="M151" s="86">
        <v>35.979999999999997</v>
      </c>
    </row>
    <row r="152" spans="1:13" x14ac:dyDescent="0.45">
      <c r="A152" s="277" t="s">
        <v>228</v>
      </c>
      <c r="B152" s="86">
        <v>55.25</v>
      </c>
      <c r="C152" s="86">
        <v>41.73</v>
      </c>
      <c r="D152" s="86">
        <v>31.18</v>
      </c>
      <c r="E152" s="86">
        <v>34.380000000000003</v>
      </c>
      <c r="F152" s="95">
        <v>27.87</v>
      </c>
      <c r="G152" s="95">
        <v>32.31</v>
      </c>
      <c r="H152" s="86">
        <v>54.65</v>
      </c>
      <c r="I152" s="86">
        <v>41.36</v>
      </c>
      <c r="J152" s="86">
        <v>31.08</v>
      </c>
      <c r="K152" s="86">
        <v>34.07</v>
      </c>
      <c r="L152" s="95">
        <v>27.66</v>
      </c>
      <c r="M152" s="95">
        <v>32.07</v>
      </c>
    </row>
    <row r="153" spans="1:13" x14ac:dyDescent="0.45">
      <c r="A153" s="277" t="s">
        <v>230</v>
      </c>
      <c r="B153" s="86">
        <v>45.08</v>
      </c>
      <c r="C153" s="86">
        <v>33.19</v>
      </c>
      <c r="D153" s="86" t="s">
        <v>52</v>
      </c>
      <c r="E153" s="86" t="s">
        <v>52</v>
      </c>
      <c r="F153" s="86">
        <v>36.1</v>
      </c>
      <c r="G153" s="86">
        <v>30.61</v>
      </c>
      <c r="H153" s="86">
        <v>44.83</v>
      </c>
      <c r="I153" s="86">
        <v>32.96</v>
      </c>
      <c r="J153" s="86" t="s">
        <v>52</v>
      </c>
      <c r="K153" s="86" t="s">
        <v>52</v>
      </c>
      <c r="L153" s="86">
        <v>35.619999999999997</v>
      </c>
      <c r="M153" s="86">
        <v>30.27</v>
      </c>
    </row>
    <row r="154" spans="1:13" x14ac:dyDescent="0.45">
      <c r="A154" s="277" t="s">
        <v>231</v>
      </c>
      <c r="B154" s="86">
        <v>48.72</v>
      </c>
      <c r="C154" s="86">
        <v>35.18</v>
      </c>
      <c r="D154" s="86">
        <v>31.23</v>
      </c>
      <c r="E154" s="86">
        <v>29.51</v>
      </c>
      <c r="F154" s="95">
        <v>24.2</v>
      </c>
      <c r="G154" s="95">
        <v>19.89</v>
      </c>
      <c r="H154" s="86">
        <v>48.27</v>
      </c>
      <c r="I154" s="86">
        <v>34.79</v>
      </c>
      <c r="J154" s="86">
        <v>31.04</v>
      </c>
      <c r="K154" s="86">
        <v>29.38</v>
      </c>
      <c r="L154" s="95">
        <v>24.27</v>
      </c>
      <c r="M154" s="95">
        <v>19.82</v>
      </c>
    </row>
    <row r="155" spans="1:13" x14ac:dyDescent="0.45">
      <c r="A155" s="277" t="s">
        <v>233</v>
      </c>
      <c r="B155" s="86">
        <v>28.47</v>
      </c>
      <c r="C155" s="86">
        <v>27.66</v>
      </c>
      <c r="D155" s="86" t="s">
        <v>52</v>
      </c>
      <c r="E155" s="86" t="s">
        <v>52</v>
      </c>
      <c r="F155" s="86">
        <v>28.97</v>
      </c>
      <c r="G155" s="86">
        <v>31.93</v>
      </c>
      <c r="H155" s="86">
        <v>28.34</v>
      </c>
      <c r="I155" s="86">
        <v>27.57</v>
      </c>
      <c r="J155" s="86" t="s">
        <v>52</v>
      </c>
      <c r="K155" s="86" t="s">
        <v>52</v>
      </c>
      <c r="L155" s="86">
        <v>28.74</v>
      </c>
      <c r="M155" s="86">
        <v>31.79</v>
      </c>
    </row>
    <row r="156" spans="1:13" x14ac:dyDescent="0.45">
      <c r="A156" s="277" t="s">
        <v>234</v>
      </c>
      <c r="B156" s="86">
        <v>34.44</v>
      </c>
      <c r="C156" s="86">
        <v>38.479999999999997</v>
      </c>
      <c r="D156" s="86" t="s">
        <v>52</v>
      </c>
      <c r="E156" s="86" t="s">
        <v>52</v>
      </c>
      <c r="F156" s="86">
        <v>30.03</v>
      </c>
      <c r="G156" s="86">
        <v>33.74</v>
      </c>
      <c r="H156" s="86">
        <v>34.19</v>
      </c>
      <c r="I156" s="86">
        <v>38.17</v>
      </c>
      <c r="J156" s="86" t="s">
        <v>52</v>
      </c>
      <c r="K156" s="86" t="s">
        <v>52</v>
      </c>
      <c r="L156" s="86">
        <v>29.79</v>
      </c>
      <c r="M156" s="86">
        <v>33.65</v>
      </c>
    </row>
    <row r="157" spans="1:13" x14ac:dyDescent="0.45">
      <c r="A157" s="277" t="s">
        <v>235</v>
      </c>
      <c r="B157" s="86">
        <v>39.26</v>
      </c>
      <c r="C157" s="86">
        <v>42.75</v>
      </c>
      <c r="D157" s="86">
        <v>41.55</v>
      </c>
      <c r="E157" s="86">
        <v>33.71</v>
      </c>
      <c r="F157" s="86">
        <v>35.1</v>
      </c>
      <c r="G157" s="86">
        <v>39.54</v>
      </c>
      <c r="H157" s="86">
        <v>38.86</v>
      </c>
      <c r="I157" s="86">
        <v>42.46</v>
      </c>
      <c r="J157" s="86">
        <v>40.97</v>
      </c>
      <c r="K157" s="86">
        <v>33.409999999999997</v>
      </c>
      <c r="L157" s="86">
        <v>34.799999999999997</v>
      </c>
      <c r="M157" s="86">
        <v>39.22</v>
      </c>
    </row>
    <row r="158" spans="1:13" x14ac:dyDescent="0.45">
      <c r="A158" s="277" t="s">
        <v>237</v>
      </c>
      <c r="B158" s="86">
        <v>33.07</v>
      </c>
      <c r="C158" s="86">
        <v>40.79</v>
      </c>
      <c r="D158" s="86" t="s">
        <v>52</v>
      </c>
      <c r="E158" s="86" t="s">
        <v>52</v>
      </c>
      <c r="F158" s="86">
        <v>44.67</v>
      </c>
      <c r="G158" s="86">
        <v>35.04</v>
      </c>
      <c r="H158" s="86">
        <v>32.9</v>
      </c>
      <c r="I158" s="86">
        <v>40.29</v>
      </c>
      <c r="J158" s="86" t="s">
        <v>52</v>
      </c>
      <c r="K158" s="86" t="s">
        <v>52</v>
      </c>
      <c r="L158" s="86">
        <v>43.94</v>
      </c>
      <c r="M158" s="86">
        <v>34.57</v>
      </c>
    </row>
    <row r="159" spans="1:13" x14ac:dyDescent="0.45">
      <c r="A159" s="114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1:13" x14ac:dyDescent="0.45">
      <c r="A160" s="77" t="s">
        <v>56</v>
      </c>
      <c r="B160" s="87">
        <f t="shared" ref="B160:M160" si="14">SUM(B147:B159)</f>
        <v>460.76</v>
      </c>
      <c r="C160" s="87">
        <f t="shared" si="14"/>
        <v>403.41</v>
      </c>
      <c r="D160" s="87">
        <f t="shared" si="14"/>
        <v>174.82999999999998</v>
      </c>
      <c r="E160" s="87">
        <f t="shared" si="14"/>
        <v>177.39</v>
      </c>
      <c r="F160" s="87">
        <f t="shared" si="14"/>
        <v>399.78000000000003</v>
      </c>
      <c r="G160" s="87">
        <f t="shared" si="14"/>
        <v>387.94000000000005</v>
      </c>
      <c r="H160" s="87">
        <f t="shared" si="14"/>
        <v>456.80999999999995</v>
      </c>
      <c r="I160" s="87">
        <f t="shared" si="14"/>
        <v>400.27</v>
      </c>
      <c r="J160" s="87">
        <f t="shared" si="14"/>
        <v>173.49</v>
      </c>
      <c r="K160" s="87">
        <f t="shared" si="14"/>
        <v>175.78</v>
      </c>
      <c r="L160" s="87">
        <f t="shared" si="14"/>
        <v>395.42</v>
      </c>
      <c r="M160" s="87">
        <f t="shared" si="14"/>
        <v>383.99999999999994</v>
      </c>
    </row>
    <row r="177" spans="1:17" x14ac:dyDescent="0.4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1:17" x14ac:dyDescent="0.45">
      <c r="A178" s="83"/>
      <c r="B178" s="89" t="s">
        <v>18</v>
      </c>
      <c r="C178" s="89"/>
      <c r="D178" s="89"/>
      <c r="E178" s="89"/>
      <c r="F178" s="89"/>
      <c r="G178" s="89" t="s">
        <v>21</v>
      </c>
      <c r="H178" s="89"/>
      <c r="I178" s="89"/>
      <c r="J178" s="89"/>
      <c r="K178" s="89"/>
      <c r="L178" s="89" t="s">
        <v>24</v>
      </c>
      <c r="M178" s="89"/>
      <c r="N178" s="89"/>
      <c r="O178" s="89"/>
      <c r="P178" s="89"/>
      <c r="Q178" s="88"/>
    </row>
    <row r="179" spans="1:17" x14ac:dyDescent="0.45">
      <c r="A179" s="83"/>
      <c r="B179" s="90">
        <f>C146</f>
        <v>2559</v>
      </c>
      <c r="C179" s="90">
        <f>D146</f>
        <v>2560</v>
      </c>
      <c r="D179" s="90">
        <f>E146</f>
        <v>2561</v>
      </c>
      <c r="E179" s="90">
        <f>F146</f>
        <v>2562</v>
      </c>
      <c r="F179" s="90">
        <f>G146</f>
        <v>2563</v>
      </c>
      <c r="G179" s="90">
        <f>B179</f>
        <v>2559</v>
      </c>
      <c r="H179" s="90">
        <f t="shared" ref="H179:K179" si="15">C179</f>
        <v>2560</v>
      </c>
      <c r="I179" s="90">
        <f t="shared" si="15"/>
        <v>2561</v>
      </c>
      <c r="J179" s="90">
        <f t="shared" si="15"/>
        <v>2562</v>
      </c>
      <c r="K179" s="90">
        <f t="shared" si="15"/>
        <v>2563</v>
      </c>
      <c r="L179" s="90">
        <f>B179</f>
        <v>2559</v>
      </c>
      <c r="M179" s="90">
        <f t="shared" ref="M179:P179" si="16">C179</f>
        <v>2560</v>
      </c>
      <c r="N179" s="90">
        <f t="shared" si="16"/>
        <v>2561</v>
      </c>
      <c r="O179" s="90">
        <f t="shared" si="16"/>
        <v>2562</v>
      </c>
      <c r="P179" s="90">
        <f t="shared" si="16"/>
        <v>2563</v>
      </c>
      <c r="Q179" s="88"/>
    </row>
    <row r="180" spans="1:17" x14ac:dyDescent="0.45">
      <c r="A180" s="83" t="str">
        <f>A7</f>
        <v>ระดับโรงเรียน</v>
      </c>
      <c r="B180" s="92">
        <f t="shared" ref="B180:F183" si="17">C16</f>
        <v>71</v>
      </c>
      <c r="C180" s="92">
        <f t="shared" si="17"/>
        <v>68</v>
      </c>
      <c r="D180" s="92">
        <f t="shared" si="17"/>
        <v>63</v>
      </c>
      <c r="E180" s="92">
        <f t="shared" si="17"/>
        <v>59</v>
      </c>
      <c r="F180" s="92">
        <f t="shared" si="17"/>
        <v>65</v>
      </c>
      <c r="G180" s="92">
        <f>C36</f>
        <v>23</v>
      </c>
      <c r="H180" s="92">
        <f t="shared" ref="H180:K183" si="18">D36</f>
        <v>21</v>
      </c>
      <c r="I180" s="92">
        <f t="shared" si="18"/>
        <v>15</v>
      </c>
      <c r="J180" s="92">
        <f t="shared" si="18"/>
        <v>11</v>
      </c>
      <c r="K180" s="92">
        <f t="shared" si="18"/>
        <v>20</v>
      </c>
      <c r="L180" s="92">
        <f>C45</f>
        <v>42.1</v>
      </c>
      <c r="M180" s="92">
        <f t="shared" ref="M180:P183" si="19">D45</f>
        <v>40.64</v>
      </c>
      <c r="N180" s="92">
        <f t="shared" si="19"/>
        <v>39.369999999999997</v>
      </c>
      <c r="O180" s="92">
        <f t="shared" si="19"/>
        <v>39.770000000000003</v>
      </c>
      <c r="P180" s="92">
        <f t="shared" si="19"/>
        <v>40.94</v>
      </c>
      <c r="Q180" s="43"/>
    </row>
    <row r="181" spans="1:17" x14ac:dyDescent="0.45">
      <c r="A181" s="83" t="str">
        <f>A8</f>
        <v>ระดับจังหวัด</v>
      </c>
      <c r="B181" s="92">
        <f t="shared" si="17"/>
        <v>76</v>
      </c>
      <c r="C181" s="92">
        <f t="shared" si="17"/>
        <v>80</v>
      </c>
      <c r="D181" s="92">
        <f t="shared" si="17"/>
        <v>69</v>
      </c>
      <c r="E181" s="92">
        <f t="shared" si="17"/>
        <v>71</v>
      </c>
      <c r="F181" s="92">
        <f t="shared" si="17"/>
        <v>70</v>
      </c>
      <c r="G181" s="92">
        <f t="shared" ref="G181:G183" si="20">C37</f>
        <v>13</v>
      </c>
      <c r="H181" s="92">
        <f t="shared" si="18"/>
        <v>10</v>
      </c>
      <c r="I181" s="92">
        <f t="shared" si="18"/>
        <v>13</v>
      </c>
      <c r="J181" s="92">
        <f t="shared" si="18"/>
        <v>11</v>
      </c>
      <c r="K181" s="92">
        <f t="shared" si="18"/>
        <v>10</v>
      </c>
      <c r="L181" s="92">
        <f t="shared" ref="L181:L183" si="21">C46</f>
        <v>37.65</v>
      </c>
      <c r="M181" s="92">
        <f t="shared" si="19"/>
        <v>36.21</v>
      </c>
      <c r="N181" s="92">
        <f t="shared" si="19"/>
        <v>36.19</v>
      </c>
      <c r="O181" s="92">
        <f t="shared" si="19"/>
        <v>36.700000000000003</v>
      </c>
      <c r="P181" s="92">
        <f t="shared" si="19"/>
        <v>37</v>
      </c>
      <c r="Q181" s="43"/>
    </row>
    <row r="182" spans="1:17" x14ac:dyDescent="0.45">
      <c r="A182" s="83" t="str">
        <f>A9</f>
        <v>ระดับสังกัด</v>
      </c>
      <c r="B182" s="92">
        <f t="shared" si="17"/>
        <v>83</v>
      </c>
      <c r="C182" s="92">
        <f t="shared" si="17"/>
        <v>84</v>
      </c>
      <c r="D182" s="92">
        <f t="shared" si="17"/>
        <v>85</v>
      </c>
      <c r="E182" s="92">
        <f t="shared" si="17"/>
        <v>84</v>
      </c>
      <c r="F182" s="92">
        <f t="shared" si="17"/>
        <v>83</v>
      </c>
      <c r="G182" s="92">
        <f t="shared" si="20"/>
        <v>0</v>
      </c>
      <c r="H182" s="92">
        <f t="shared" si="18"/>
        <v>0</v>
      </c>
      <c r="I182" s="92">
        <f t="shared" si="18"/>
        <v>1</v>
      </c>
      <c r="J182" s="92">
        <f t="shared" si="18"/>
        <v>1</v>
      </c>
      <c r="K182" s="92">
        <f t="shared" si="18"/>
        <v>0</v>
      </c>
      <c r="L182" s="92">
        <f t="shared" si="21"/>
        <v>36.17</v>
      </c>
      <c r="M182" s="92">
        <f t="shared" si="19"/>
        <v>34.96</v>
      </c>
      <c r="N182" s="92">
        <f t="shared" si="19"/>
        <v>35.479999999999997</v>
      </c>
      <c r="O182" s="92">
        <f t="shared" si="19"/>
        <v>36.1</v>
      </c>
      <c r="P182" s="92">
        <f t="shared" si="19"/>
        <v>36.32</v>
      </c>
      <c r="Q182" s="43"/>
    </row>
    <row r="183" spans="1:17" x14ac:dyDescent="0.45">
      <c r="A183" s="83" t="str">
        <f>A10</f>
        <v>ระดับประเทศ</v>
      </c>
      <c r="B183" s="92">
        <f t="shared" si="17"/>
        <v>83</v>
      </c>
      <c r="C183" s="92">
        <f t="shared" si="17"/>
        <v>84</v>
      </c>
      <c r="D183" s="92">
        <f t="shared" si="17"/>
        <v>85</v>
      </c>
      <c r="E183" s="92">
        <f t="shared" si="17"/>
        <v>84</v>
      </c>
      <c r="F183" s="92">
        <f t="shared" si="17"/>
        <v>83</v>
      </c>
      <c r="G183" s="92">
        <f t="shared" si="20"/>
        <v>0</v>
      </c>
      <c r="H183" s="92">
        <f t="shared" si="18"/>
        <v>0</v>
      </c>
      <c r="I183" s="92">
        <f t="shared" si="18"/>
        <v>0</v>
      </c>
      <c r="J183" s="92">
        <f t="shared" si="18"/>
        <v>0</v>
      </c>
      <c r="K183" s="92">
        <f t="shared" si="18"/>
        <v>0</v>
      </c>
      <c r="L183" s="92">
        <f t="shared" si="21"/>
        <v>35.89</v>
      </c>
      <c r="M183" s="92">
        <f t="shared" si="19"/>
        <v>34.700000000000003</v>
      </c>
      <c r="N183" s="92">
        <f t="shared" si="19"/>
        <v>35.159999999999997</v>
      </c>
      <c r="O183" s="92">
        <f t="shared" si="19"/>
        <v>35.700000000000003</v>
      </c>
      <c r="P183" s="92">
        <f t="shared" si="19"/>
        <v>35.93</v>
      </c>
      <c r="Q183" s="43"/>
    </row>
    <row r="184" spans="1:17" x14ac:dyDescent="0.4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1:17" x14ac:dyDescent="0.4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x14ac:dyDescent="0.4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x14ac:dyDescent="0.4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x14ac:dyDescent="0.4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x14ac:dyDescent="0.4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x14ac:dyDescent="0.4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7" x14ac:dyDescent="0.4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7" x14ac:dyDescent="0.4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2:17" x14ac:dyDescent="0.4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2:17" x14ac:dyDescent="0.4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2:17" x14ac:dyDescent="0.4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2:17" x14ac:dyDescent="0.4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2:17" x14ac:dyDescent="0.4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2:17" x14ac:dyDescent="0.4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</row>
  </sheetData>
  <mergeCells count="94">
    <mergeCell ref="B178:F178"/>
    <mergeCell ref="G178:K178"/>
    <mergeCell ref="L178:P178"/>
    <mergeCell ref="A141:M141"/>
    <mergeCell ref="A142:M142"/>
    <mergeCell ref="A143:A146"/>
    <mergeCell ref="B143:G144"/>
    <mergeCell ref="H143:M144"/>
    <mergeCell ref="B145:G145"/>
    <mergeCell ref="H145:M145"/>
    <mergeCell ref="B102:E102"/>
    <mergeCell ref="B103:E103"/>
    <mergeCell ref="A113:M113"/>
    <mergeCell ref="A114:M114"/>
    <mergeCell ref="A115:A118"/>
    <mergeCell ref="B115:G116"/>
    <mergeCell ref="H115:M116"/>
    <mergeCell ref="B117:G117"/>
    <mergeCell ref="H117:M117"/>
    <mergeCell ref="B96:E96"/>
    <mergeCell ref="B97:E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A86:K86"/>
    <mergeCell ref="B87:E87"/>
    <mergeCell ref="F87:I87"/>
    <mergeCell ref="A88:A89"/>
    <mergeCell ref="B88:E89"/>
    <mergeCell ref="F88:K88"/>
    <mergeCell ref="A69:G69"/>
    <mergeCell ref="A70:A71"/>
    <mergeCell ref="B70:G70"/>
    <mergeCell ref="H70:L70"/>
    <mergeCell ref="B78:G78"/>
    <mergeCell ref="A85:K85"/>
    <mergeCell ref="A58:M58"/>
    <mergeCell ref="A59:M59"/>
    <mergeCell ref="E60:F60"/>
    <mergeCell ref="G60:L60"/>
    <mergeCell ref="A61:A63"/>
    <mergeCell ref="B61:G61"/>
    <mergeCell ref="H61:M61"/>
    <mergeCell ref="B62:G62"/>
    <mergeCell ref="H62:M62"/>
    <mergeCell ref="E50:F50"/>
    <mergeCell ref="G50:I50"/>
    <mergeCell ref="J50:L50"/>
    <mergeCell ref="A51:A53"/>
    <mergeCell ref="B51:G51"/>
    <mergeCell ref="H51:L51"/>
    <mergeCell ref="B52:G52"/>
    <mergeCell ref="H52:L52"/>
    <mergeCell ref="E41:F41"/>
    <mergeCell ref="G41:I41"/>
    <mergeCell ref="A42:A44"/>
    <mergeCell ref="B42:G42"/>
    <mergeCell ref="H42:L42"/>
    <mergeCell ref="B43:G43"/>
    <mergeCell ref="H43:L43"/>
    <mergeCell ref="A30:L30"/>
    <mergeCell ref="A31:L31"/>
    <mergeCell ref="E32:F32"/>
    <mergeCell ref="G32:I32"/>
    <mergeCell ref="A33:A35"/>
    <mergeCell ref="B33:G33"/>
    <mergeCell ref="H33:L33"/>
    <mergeCell ref="B34:G34"/>
    <mergeCell ref="H34:L34"/>
    <mergeCell ref="E12:F12"/>
    <mergeCell ref="G12:I12"/>
    <mergeCell ref="A13:A15"/>
    <mergeCell ref="B13:G13"/>
    <mergeCell ref="H13:L13"/>
    <mergeCell ref="M13:Q13"/>
    <mergeCell ref="B14:G14"/>
    <mergeCell ref="H14:L14"/>
    <mergeCell ref="M14:Q14"/>
    <mergeCell ref="A1:L1"/>
    <mergeCell ref="A2:L2"/>
    <mergeCell ref="E3:F3"/>
    <mergeCell ref="G3:I3"/>
    <mergeCell ref="A4:A6"/>
    <mergeCell ref="B4:G4"/>
    <mergeCell ref="H4:L4"/>
    <mergeCell ref="B5:G5"/>
    <mergeCell ref="H5:L5"/>
  </mergeCells>
  <pageMargins left="1.1811023622047245" right="0.15748031496062992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ม.3 ภาษาไทย-2563</vt:lpstr>
      <vt:lpstr>ม.3 ภาษาอังกฤษ-2563</vt:lpstr>
      <vt:lpstr>ม.3 คณฺตศาสตร์-2563</vt:lpstr>
      <vt:lpstr>ม.3 วิทยาศาสตร์-2563</vt:lpstr>
      <vt:lpstr>สรุป3-2563</vt:lpstr>
      <vt:lpstr>สถิติเปรียบเทียบO-net ม.3</vt:lpstr>
      <vt:lpstr>การพัฒนา ม.3-256-3</vt:lpstr>
      <vt:lpstr>ม.6ภาษาไทย-2563</vt:lpstr>
      <vt:lpstr>ม.6สังคม-2563</vt:lpstr>
      <vt:lpstr>ม.6อังกฤษ-2563</vt:lpstr>
      <vt:lpstr>ม.6คณิต-2563</vt:lpstr>
      <vt:lpstr>ม.6วิทยา-2563</vt:lpstr>
      <vt:lpstr>สรุป6-2563</vt:lpstr>
      <vt:lpstr>การพัฒนา ม.6-2563</vt:lpstr>
      <vt:lpstr>สถิติเปรียบเทียบO-net  ม.6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2021-11-12T01:32:11Z</dcterms:created>
  <dcterms:modified xsi:type="dcterms:W3CDTF">2021-11-12T01:38:04Z</dcterms:modified>
</cp:coreProperties>
</file>